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  <definedName name="_xlnm.Print_Area" localSheetId="2">'PLAN RASHODA I IZDATAKA'!$A$1:$O$94</definedName>
  </definedNames>
  <calcPr fullCalcOnLoad="1"/>
</workbook>
</file>

<file path=xl/sharedStrings.xml><?xml version="1.0" encoding="utf-8"?>
<sst xmlns="http://schemas.openxmlformats.org/spreadsheetml/2006/main" count="181" uniqueCount="84">
  <si>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</si>
  <si>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</si>
  <si>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</si>
  <si>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</si>
  <si>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</si>
  <si>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</si>
  <si>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</si>
  <si>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</si>
  <si>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</si>
  <si>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</si>
  <si>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</si>
  <si>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</si>
  <si>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</si>
  <si>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</si>
  <si>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</si>
  <si>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</si>
  <si>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</si>
  <si>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</si>
  <si>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</si>
  <si>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</si>
  <si>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</si>
  <si>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</si>
  <si>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</si>
  <si>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</si>
  <si>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</si>
  <si>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</si>
  <si>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</si>
  <si>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</si>
  <si>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</si>
  <si>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</si>
  <si>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</si>
  <si>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</si>
  <si>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</si>
  <si>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</si>
  <si>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</si>
  <si>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</si>
  <si>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</si>
  <si>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</si>
  <si>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</si>
  <si>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</si>
  <si>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</si>
  <si>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</si>
  <si>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Naziv projekta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</si>
  <si>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</si>
  <si>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</si>
  <si>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</si>
  <si>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</si>
  <si>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</si>
  <si>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</si>
  <si>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</si>
  <si>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</si>
  <si>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</si>
  <si>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</si>
  <si>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</si>
  <si>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</si>
  <si>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</si>
  <si>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</si>
  <si>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</si>
  <si>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</si>
  <si>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</si>
  <si>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</si>
  <si>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1.</t>
  </si>
  <si>
    <t>ZAVOD ZA JAVNO ZDRAVSTVO BRODSKO POSAVSKE ŽUPANIJE</t>
  </si>
  <si>
    <t>Tekuće donacije</t>
  </si>
  <si>
    <t>Kazne, penali i naknade šteta</t>
  </si>
  <si>
    <t>Ostali rashodi</t>
  </si>
  <si>
    <t>Rashodi za nabavu neproizvedene imovine</t>
  </si>
  <si>
    <t>Nematerijalna imovina</t>
  </si>
  <si>
    <t>Građevinski objekti</t>
  </si>
  <si>
    <t>Nematerijalna proizv. imovina</t>
  </si>
  <si>
    <t>šifra</t>
  </si>
  <si>
    <t>K 1</t>
  </si>
  <si>
    <t>Zaštita mentalnog zdravlja, prevencija i liječenje ovisnosti u Brodsko-posavskoj županiji</t>
  </si>
  <si>
    <t>Naknade trošk. osobama izvan rad.odn.</t>
  </si>
  <si>
    <t>K 2</t>
  </si>
  <si>
    <t>Izrada studije utjecaja ekoloških čimbenika na zdravlje ljudi</t>
  </si>
  <si>
    <t>Rashodi za nabavu neproizvedene dugotrajne imovine</t>
  </si>
  <si>
    <t>Naknade tr.osobama izvan radnog odnosa</t>
  </si>
  <si>
    <t>P</t>
  </si>
  <si>
    <t xml:space="preserve">Program: Zdravstvena zaštita stanovništva Brodsko posavske županije </t>
  </si>
  <si>
    <t>3+4</t>
  </si>
  <si>
    <t>UKUPNO:</t>
  </si>
  <si>
    <t>PRIJEDLOG FINANCIJSKOG PLANA ZAVODA ZA JAVNO ZDRAVSTVO BRODSKO POSAVSKE  ŽUPANIJE ZA 2018.GODINU   I                                                                                                            PROJEKCIJA PLANA ZA  2019. I 2020. GODINU</t>
  </si>
  <si>
    <r>
      <t xml:space="preserve">Naziv aktivnosti:       </t>
    </r>
    <r>
      <rPr>
        <b/>
        <i/>
        <sz val="12"/>
        <color indexed="8"/>
        <rFont val="Arial"/>
        <family val="2"/>
      </rPr>
      <t>Redovna djelatnost Zavoda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</si>
</sst>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1" fontId="22" fillId="49" borderId="28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5" xfId="0" applyFont="1" applyFill="1" applyBorder="1" applyAlignment="1">
      <alignment horizontal="left"/>
    </xf>
    <xf numFmtId="3" fontId="34" fillId="7" borderId="19" xfId="0" applyNumberFormat="1" applyFont="1" applyFill="1" applyBorder="1" applyAlignment="1">
      <alignment horizontal="right"/>
    </xf>
    <xf numFmtId="3" fontId="34" fillId="7" borderId="19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19" xfId="0" applyNumberFormat="1" applyFont="1" applyFill="1" applyBorder="1" applyAlignment="1">
      <alignment horizontal="right"/>
    </xf>
    <xf numFmtId="3" fontId="34" fillId="50" borderId="25" xfId="0" applyNumberFormat="1" applyFont="1" applyFill="1" applyBorder="1" applyAlignment="1" quotePrefix="1">
      <alignment horizontal="right"/>
    </xf>
    <xf numFmtId="3" fontId="34" fillId="50" borderId="19" xfId="0" applyNumberFormat="1" applyFont="1" applyFill="1" applyBorder="1" applyAlignment="1" applyProtection="1">
      <alignment horizontal="right" wrapText="1"/>
      <protection/>
    </xf>
    <xf numFmtId="3" fontId="34" fillId="7" borderId="25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7" fillId="51" borderId="19" xfId="0" applyNumberFormat="1" applyFont="1" applyFill="1" applyBorder="1" applyAlignment="1" applyProtection="1">
      <alignment/>
      <protection/>
    </xf>
    <xf numFmtId="3" fontId="21" fillId="51" borderId="19" xfId="0" applyNumberFormat="1" applyFont="1" applyFill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5" fillId="51" borderId="19" xfId="0" applyNumberFormat="1" applyFont="1" applyFill="1" applyBorder="1" applyAlignment="1" applyProtection="1">
      <alignment/>
      <protection/>
    </xf>
    <xf numFmtId="3" fontId="27" fillId="51" borderId="0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left" vertical="center"/>
      <protection/>
    </xf>
    <xf numFmtId="3" fontId="22" fillId="51" borderId="19" xfId="0" applyNumberFormat="1" applyFont="1" applyFill="1" applyBorder="1" applyAlignment="1">
      <alignment/>
    </xf>
    <xf numFmtId="3" fontId="22" fillId="51" borderId="19" xfId="0" applyNumberFormat="1" applyFont="1" applyFill="1" applyBorder="1" applyAlignment="1">
      <alignment horizontal="right" vertical="center" wrapText="1"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 horizontal="center" vertical="center" wrapText="1"/>
      <protection/>
    </xf>
    <xf numFmtId="3" fontId="27" fillId="35" borderId="19" xfId="0" applyNumberFormat="1" applyFont="1" applyFill="1" applyBorder="1" applyAlignment="1" applyProtection="1">
      <alignment horizontal="center" vertical="center" wrapText="1"/>
      <protection/>
    </xf>
    <xf numFmtId="3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7" fillId="51" borderId="19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/>
      <protection/>
    </xf>
    <xf numFmtId="3" fontId="23" fillId="35" borderId="19" xfId="0" applyNumberFormat="1" applyFont="1" applyFill="1" applyBorder="1" applyAlignment="1" applyProtection="1">
      <alignment/>
      <protection/>
    </xf>
    <xf numFmtId="0" fontId="42" fillId="0" borderId="29" xfId="0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 applyProtection="1">
      <alignment horizontal="center"/>
      <protection/>
    </xf>
    <xf numFmtId="3" fontId="43" fillId="0" borderId="19" xfId="0" applyNumberFormat="1" applyFont="1" applyFill="1" applyBorder="1" applyAlignment="1" applyProtection="1">
      <alignment vertical="center" wrapText="1"/>
      <protection/>
    </xf>
    <xf numFmtId="0" fontId="27" fillId="0" borderId="19" xfId="0" applyNumberFormat="1" applyFont="1" applyFill="1" applyBorder="1" applyAlignment="1" applyProtection="1">
      <alignment vertical="center" wrapText="1"/>
      <protection/>
    </xf>
    <xf numFmtId="1" fontId="21" fillId="0" borderId="31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horizontal="left" wrapText="1"/>
    </xf>
    <xf numFmtId="1" fontId="22" fillId="0" borderId="33" xfId="0" applyNumberFormat="1" applyFont="1" applyBorder="1" applyAlignment="1">
      <alignment wrapText="1"/>
    </xf>
    <xf numFmtId="1" fontId="21" fillId="49" borderId="23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5" fillId="0" borderId="35" xfId="0" applyNumberFormat="1" applyFont="1" applyFill="1" applyBorder="1" applyAlignment="1" applyProtection="1">
      <alignment/>
      <protection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5" fillId="0" borderId="19" xfId="0" applyNumberFormat="1" applyFont="1" applyFill="1" applyBorder="1" applyAlignment="1" applyProtection="1">
      <alignment horizontal="right" vertical="center"/>
      <protection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36" xfId="0" applyNumberFormat="1" applyFont="1" applyBorder="1" applyAlignment="1">
      <alignment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44" fillId="0" borderId="29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5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25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25" xfId="0" applyFont="1" applyFill="1" applyBorder="1" applyAlignment="1" quotePrefix="1">
      <alignment horizontal="left"/>
    </xf>
    <xf numFmtId="0" fontId="34" fillId="0" borderId="25" xfId="0" applyFont="1" applyBorder="1" applyAlignment="1" quotePrefix="1">
      <alignment horizontal="center" wrapText="1"/>
    </xf>
    <xf numFmtId="0" fontId="34" fillId="0" borderId="24" xfId="0" applyFont="1" applyBorder="1" applyAlignment="1" quotePrefix="1">
      <alignment horizontal="center" wrapText="1"/>
    </xf>
    <xf numFmtId="0" fontId="34" fillId="0" borderId="42" xfId="0" applyFont="1" applyBorder="1" applyAlignment="1" quotePrefix="1">
      <alignment horizontal="center" wrapText="1"/>
    </xf>
    <xf numFmtId="0" fontId="37" fillId="0" borderId="25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25" xfId="0" applyFont="1" applyBorder="1" applyAlignment="1" quotePrefix="1">
      <alignment horizontal="left"/>
    </xf>
    <xf numFmtId="0" fontId="37" fillId="7" borderId="25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horizontal="left" wrapText="1"/>
      <protection/>
    </xf>
    <xf numFmtId="0" fontId="39" fillId="0" borderId="24" xfId="0" applyNumberFormat="1" applyFont="1" applyFill="1" applyBorder="1" applyAlignment="1" applyProtection="1">
      <alignment horizontal="left" wrapText="1"/>
      <protection/>
    </xf>
    <xf numFmtId="0" fontId="39" fillId="0" borderId="42" xfId="0" applyNumberFormat="1" applyFont="1" applyFill="1" applyBorder="1" applyAlignment="1" applyProtection="1">
      <alignment horizontal="left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34" fillId="0" borderId="19" xfId="0" applyNumberFormat="1" applyFont="1" applyFill="1" applyBorder="1" applyAlignment="1" applyProtection="1">
      <alignment horizontal="center" vertical="center"/>
      <protection/>
    </xf>
    <xf numFmtId="0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34" fillId="0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center" vertical="center" wrapText="1"/>
      <protection/>
    </xf>
    <xf numFmtId="3" fontId="54" fillId="0" borderId="25" xfId="0" applyNumberFormat="1" applyFont="1" applyFill="1" applyBorder="1" applyAlignment="1" applyProtection="1">
      <alignment horizontal="center" vertical="center" wrapText="1"/>
      <protection/>
    </xf>
    <xf numFmtId="3" fontId="54" fillId="0" borderId="24" xfId="0" applyNumberFormat="1" applyFont="1" applyFill="1" applyBorder="1" applyAlignment="1" applyProtection="1">
      <alignment horizontal="center" vertical="center" wrapText="1"/>
      <protection/>
    </xf>
    <xf numFmtId="3" fontId="54" fillId="0" borderId="42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19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114300</xdr:rowOff>
    </xdr:from>
    <xdr:to>
      <xdr:col>1</xdr:col>
      <xdr:colOff>28575</xdr:colOff>
      <xdr:row>19</xdr:row>
      <xdr:rowOff>95250</xdr:rowOff>
    </xdr:to>
    <xdr:sp>
      <xdr:nvSpPr>
        <xdr:cNvPr id="4" name="Line 2"/>
        <xdr:cNvSpPr>
          <a:spLocks/>
        </xdr:cNvSpPr>
      </xdr:nvSpPr>
      <xdr:spPr>
        <a:xfrm>
          <a:off x="38100" y="4714875"/>
          <a:ext cx="1057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96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96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4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8"/>
      <c r="B2" s="158"/>
      <c r="C2" s="158"/>
      <c r="D2" s="158"/>
      <c r="E2" s="158"/>
      <c r="F2" s="158"/>
      <c r="G2" s="158"/>
      <c r="H2" s="158"/>
    </row>
    <row r="3" spans="1:8" ht="57" customHeight="1">
      <c r="A3" s="159" t="s">
        <v>82</v>
      </c>
      <c r="B3" s="159"/>
      <c r="C3" s="159"/>
      <c r="D3" s="159"/>
      <c r="E3" s="159"/>
      <c r="F3" s="159"/>
      <c r="G3" s="159"/>
      <c r="H3" s="159"/>
    </row>
    <row r="4" spans="1:8" s="51" customFormat="1" ht="26.25" customHeight="1">
      <c r="A4" s="159" t="s">
        <v>38</v>
      </c>
      <c r="B4" s="159"/>
      <c r="C4" s="159"/>
      <c r="D4" s="159"/>
      <c r="E4" s="159"/>
      <c r="F4" s="159"/>
      <c r="G4" s="160"/>
      <c r="H4" s="160"/>
    </row>
    <row r="5" spans="1:5" ht="15.75" customHeight="1">
      <c r="A5" s="52"/>
      <c r="B5" s="53"/>
      <c r="C5" s="53"/>
      <c r="D5" s="53"/>
      <c r="E5" s="53"/>
    </row>
    <row r="6" spans="1:9" ht="27.75" customHeight="1">
      <c r="A6" s="168"/>
      <c r="B6" s="169"/>
      <c r="C6" s="169"/>
      <c r="D6" s="169"/>
      <c r="E6" s="170"/>
      <c r="F6" s="58" t="s">
        <v>50</v>
      </c>
      <c r="G6" s="58" t="s">
        <v>51</v>
      </c>
      <c r="H6" s="59" t="s">
        <v>52</v>
      </c>
      <c r="I6" s="60"/>
    </row>
    <row r="7" spans="1:9" ht="27.75" customHeight="1">
      <c r="A7" s="161" t="s">
        <v>40</v>
      </c>
      <c r="B7" s="162"/>
      <c r="C7" s="162"/>
      <c r="D7" s="162"/>
      <c r="E7" s="163"/>
      <c r="F7" s="77">
        <f>+F8+F9</f>
        <v>14733472</v>
      </c>
      <c r="G7" s="77">
        <f>G8+G9</f>
        <v>13579405</v>
      </c>
      <c r="H7" s="77">
        <f>+H8+H9</f>
        <v>13579405</v>
      </c>
      <c r="I7" s="74"/>
    </row>
    <row r="8" spans="1:8" ht="22.5" customHeight="1">
      <c r="A8" s="164" t="s">
        <v>0</v>
      </c>
      <c r="B8" s="165"/>
      <c r="C8" s="165"/>
      <c r="D8" s="165"/>
      <c r="E8" s="166"/>
      <c r="F8" s="80">
        <v>14730972</v>
      </c>
      <c r="G8" s="80">
        <v>13576905</v>
      </c>
      <c r="H8" s="80">
        <v>13576905</v>
      </c>
    </row>
    <row r="9" spans="1:8" ht="22.5" customHeight="1">
      <c r="A9" s="167" t="s">
        <v>43</v>
      </c>
      <c r="B9" s="166"/>
      <c r="C9" s="166"/>
      <c r="D9" s="166"/>
      <c r="E9" s="166"/>
      <c r="F9" s="80">
        <v>2500</v>
      </c>
      <c r="G9" s="80">
        <v>2500</v>
      </c>
      <c r="H9" s="80">
        <v>2500</v>
      </c>
    </row>
    <row r="10" spans="1:8" ht="22.5" customHeight="1">
      <c r="A10" s="76" t="s">
        <v>41</v>
      </c>
      <c r="B10" s="79"/>
      <c r="C10" s="79"/>
      <c r="D10" s="79"/>
      <c r="E10" s="79"/>
      <c r="F10" s="77">
        <f>+F11+F12</f>
        <v>17731885</v>
      </c>
      <c r="G10" s="77">
        <f>+G11+G12</f>
        <v>19044185</v>
      </c>
      <c r="H10" s="77">
        <f>+H11+H12</f>
        <v>16862109</v>
      </c>
    </row>
    <row r="11" spans="1:10" ht="22.5" customHeight="1">
      <c r="A11" s="171" t="s">
        <v>1</v>
      </c>
      <c r="B11" s="165"/>
      <c r="C11" s="165"/>
      <c r="D11" s="165"/>
      <c r="E11" s="172"/>
      <c r="F11" s="80">
        <v>16366684</v>
      </c>
      <c r="G11" s="80">
        <v>15936684</v>
      </c>
      <c r="H11" s="80">
        <v>15936684</v>
      </c>
      <c r="I11" s="41"/>
      <c r="J11" s="41"/>
    </row>
    <row r="12" spans="1:10" ht="22.5" customHeight="1">
      <c r="A12" s="173" t="s">
        <v>57</v>
      </c>
      <c r="B12" s="166"/>
      <c r="C12" s="166"/>
      <c r="D12" s="166"/>
      <c r="E12" s="166"/>
      <c r="F12" s="61">
        <v>1365201</v>
      </c>
      <c r="G12" s="61">
        <v>3107501</v>
      </c>
      <c r="H12" s="62">
        <v>925425</v>
      </c>
      <c r="I12" s="41"/>
      <c r="J12" s="41"/>
    </row>
    <row r="13" spans="1:10" ht="22.5" customHeight="1">
      <c r="A13" s="174" t="s">
        <v>2</v>
      </c>
      <c r="B13" s="162"/>
      <c r="C13" s="162"/>
      <c r="D13" s="162"/>
      <c r="E13" s="162"/>
      <c r="F13" s="78">
        <f>+F7-F10</f>
        <v>-2998413</v>
      </c>
      <c r="G13" s="78">
        <f>+G7-G10</f>
        <v>-5464780</v>
      </c>
      <c r="H13" s="78">
        <f>+H7-H10</f>
        <v>-3282704</v>
      </c>
      <c r="J13" s="41"/>
    </row>
    <row r="14" spans="1:8" ht="25.5" customHeight="1">
      <c r="A14" s="159"/>
      <c r="B14" s="175"/>
      <c r="C14" s="175"/>
      <c r="D14" s="175"/>
      <c r="E14" s="175"/>
      <c r="F14" s="176"/>
      <c r="G14" s="176"/>
      <c r="H14" s="176"/>
    </row>
    <row r="15" spans="1:10" ht="27.75" customHeight="1">
      <c r="A15" s="54"/>
      <c r="B15" s="55"/>
      <c r="C15" s="55"/>
      <c r="D15" s="56"/>
      <c r="E15" s="57"/>
      <c r="F15" s="58" t="s">
        <v>50</v>
      </c>
      <c r="G15" s="58" t="s">
        <v>51</v>
      </c>
      <c r="H15" s="59" t="s">
        <v>52</v>
      </c>
      <c r="J15" s="41"/>
    </row>
    <row r="16" spans="1:10" ht="30.75" customHeight="1">
      <c r="A16" s="177" t="s">
        <v>58</v>
      </c>
      <c r="B16" s="178"/>
      <c r="C16" s="178"/>
      <c r="D16" s="178"/>
      <c r="E16" s="179"/>
      <c r="F16" s="81"/>
      <c r="G16" s="81"/>
      <c r="H16" s="82"/>
      <c r="J16" s="41"/>
    </row>
    <row r="17" spans="1:10" ht="34.5" customHeight="1">
      <c r="A17" s="180" t="s">
        <v>59</v>
      </c>
      <c r="B17" s="181"/>
      <c r="C17" s="181"/>
      <c r="D17" s="181"/>
      <c r="E17" s="182"/>
      <c r="F17" s="83">
        <v>2998413</v>
      </c>
      <c r="G17" s="83">
        <v>5464780</v>
      </c>
      <c r="H17" s="78">
        <v>3282704</v>
      </c>
      <c r="J17" s="41"/>
    </row>
    <row r="18" spans="1:10" s="46" customFormat="1" ht="25.5" customHeight="1">
      <c r="A18" s="185"/>
      <c r="B18" s="175"/>
      <c r="C18" s="175"/>
      <c r="D18" s="175"/>
      <c r="E18" s="175"/>
      <c r="F18" s="176"/>
      <c r="G18" s="176"/>
      <c r="H18" s="176"/>
      <c r="J18" s="84"/>
    </row>
    <row r="19" spans="1:11" s="46" customFormat="1" ht="27.75" customHeight="1">
      <c r="A19" s="54"/>
      <c r="B19" s="55"/>
      <c r="C19" s="55"/>
      <c r="D19" s="56"/>
      <c r="E19" s="57"/>
      <c r="F19" s="58" t="s">
        <v>50</v>
      </c>
      <c r="G19" s="58" t="s">
        <v>51</v>
      </c>
      <c r="H19" s="59" t="s">
        <v>52</v>
      </c>
      <c r="J19" s="84"/>
      <c r="K19" s="84"/>
    </row>
    <row r="20" spans="1:10" s="46" customFormat="1" ht="22.5" customHeight="1">
      <c r="A20" s="164" t="s">
        <v>3</v>
      </c>
      <c r="B20" s="165"/>
      <c r="C20" s="165"/>
      <c r="D20" s="165"/>
      <c r="E20" s="165"/>
      <c r="F20" s="61">
        <v>0</v>
      </c>
      <c r="G20" s="61">
        <v>0</v>
      </c>
      <c r="H20" s="61">
        <v>0</v>
      </c>
      <c r="J20" s="84"/>
    </row>
    <row r="21" spans="1:8" s="46" customFormat="1" ht="33.75" customHeight="1">
      <c r="A21" s="164" t="s">
        <v>4</v>
      </c>
      <c r="B21" s="165"/>
      <c r="C21" s="165"/>
      <c r="D21" s="165"/>
      <c r="E21" s="165"/>
      <c r="F21" s="61">
        <v>0</v>
      </c>
      <c r="G21" s="61">
        <v>0</v>
      </c>
      <c r="H21" s="61">
        <v>0</v>
      </c>
    </row>
    <row r="22" spans="1:11" s="46" customFormat="1" ht="22.5" customHeight="1">
      <c r="A22" s="174" t="s">
        <v>5</v>
      </c>
      <c r="B22" s="162"/>
      <c r="C22" s="162"/>
      <c r="D22" s="162"/>
      <c r="E22" s="162"/>
      <c r="F22" s="77">
        <f>F20-F21</f>
        <v>0</v>
      </c>
      <c r="G22" s="77">
        <f>G20-G21</f>
        <v>0</v>
      </c>
      <c r="H22" s="77">
        <f>H20-H21</f>
        <v>0</v>
      </c>
      <c r="J22" s="85"/>
      <c r="K22" s="84"/>
    </row>
    <row r="23" spans="1:8" s="46" customFormat="1" ht="25.5" customHeight="1">
      <c r="A23" s="185"/>
      <c r="B23" s="175"/>
      <c r="C23" s="175"/>
      <c r="D23" s="175"/>
      <c r="E23" s="175"/>
      <c r="F23" s="176"/>
      <c r="G23" s="176"/>
      <c r="H23" s="176"/>
    </row>
    <row r="24" spans="1:8" s="46" customFormat="1" ht="22.5" customHeight="1">
      <c r="A24" s="171" t="s">
        <v>6</v>
      </c>
      <c r="B24" s="165"/>
      <c r="C24" s="165"/>
      <c r="D24" s="165"/>
      <c r="E24" s="165"/>
      <c r="F24" s="61">
        <f>IF((F13+F17+F22)&lt;&gt;0,"NESLAGANJE ZBROJA",(F13+F17+F22))</f>
        <v>0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5" s="46" customFormat="1" ht="18" customHeight="1">
      <c r="A25" s="63"/>
      <c r="B25" s="53"/>
      <c r="C25" s="53"/>
      <c r="D25" s="53"/>
      <c r="E25" s="53"/>
    </row>
    <row r="26" spans="1:8" ht="42" customHeight="1">
      <c r="A26" s="183" t="s">
        <v>60</v>
      </c>
      <c r="B26" s="184"/>
      <c r="C26" s="184"/>
      <c r="D26" s="184"/>
      <c r="E26" s="184"/>
      <c r="F26" s="184"/>
      <c r="G26" s="184"/>
      <c r="H26" s="184"/>
    </row>
    <row r="27" ht="12.75">
      <c r="E27" s="86"/>
    </row>
    <row r="31" spans="6:8" ht="12.75">
      <c r="F31" s="41"/>
      <c r="G31" s="41"/>
      <c r="H31" s="41"/>
    </row>
    <row r="32" spans="6:8" ht="12.75">
      <c r="F32" s="41"/>
      <c r="G32" s="41"/>
      <c r="H32" s="41"/>
    </row>
    <row r="33" spans="5:8" ht="12.75">
      <c r="E33" s="87"/>
      <c r="F33" s="43"/>
      <c r="G33" s="43"/>
      <c r="H33" s="43"/>
    </row>
    <row r="34" spans="5:8" ht="12.75">
      <c r="E34" s="87"/>
      <c r="F34" s="41"/>
      <c r="G34" s="41"/>
      <c r="H34" s="41"/>
    </row>
    <row r="35" spans="5:8" ht="12.75">
      <c r="E35" s="87"/>
      <c r="F35" s="41"/>
      <c r="G35" s="41"/>
      <c r="H35" s="41"/>
    </row>
    <row r="36" spans="5:8" ht="12.75">
      <c r="E36" s="87"/>
      <c r="F36" s="41"/>
      <c r="G36" s="41"/>
      <c r="H36" s="41"/>
    </row>
    <row r="37" spans="5:8" ht="12.75">
      <c r="E37" s="87"/>
      <c r="F37" s="41"/>
      <c r="G37" s="41"/>
      <c r="H37" s="41"/>
    </row>
    <row r="38" ht="12.75">
      <c r="E38" s="87"/>
    </row>
    <row r="43" ht="12.75">
      <c r="F43" s="41"/>
    </row>
    <row r="44" ht="12.75">
      <c r="F44" s="41"/>
    </row>
    <row r="45" ht="12.75">
      <c r="F45" s="41"/>
    </row>
  </sheetData>
  <sheetProtection/>
  <mergeCells count="20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6">
      <selection activeCell="D32" sqref="D32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9" t="s">
        <v>7</v>
      </c>
      <c r="B1" s="159"/>
      <c r="C1" s="159"/>
      <c r="D1" s="159"/>
      <c r="E1" s="159"/>
      <c r="F1" s="159"/>
      <c r="G1" s="159"/>
      <c r="H1" s="159"/>
    </row>
    <row r="2" spans="1:8" s="1" customFormat="1" ht="13.5" thickBot="1">
      <c r="A2" s="9"/>
      <c r="H2" s="10" t="s">
        <v>8</v>
      </c>
    </row>
    <row r="3" spans="1:8" s="1" customFormat="1" ht="26.25" thickBot="1">
      <c r="A3" s="70" t="s">
        <v>9</v>
      </c>
      <c r="B3" s="189" t="s">
        <v>45</v>
      </c>
      <c r="C3" s="190"/>
      <c r="D3" s="190"/>
      <c r="E3" s="190"/>
      <c r="F3" s="190"/>
      <c r="G3" s="190"/>
      <c r="H3" s="191"/>
    </row>
    <row r="4" spans="1:8" s="1" customFormat="1" ht="90" thickBot="1">
      <c r="A4" s="71" t="s">
        <v>10</v>
      </c>
      <c r="B4" s="11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44</v>
      </c>
      <c r="H4" s="13" t="s">
        <v>17</v>
      </c>
    </row>
    <row r="5" spans="1:8" s="1" customFormat="1" ht="13.5" thickBot="1">
      <c r="A5" s="124">
        <v>634</v>
      </c>
      <c r="B5" s="129"/>
      <c r="C5" s="130"/>
      <c r="D5" s="130"/>
      <c r="E5" s="130">
        <v>21174</v>
      </c>
      <c r="F5" s="130"/>
      <c r="G5" s="130"/>
      <c r="H5" s="131"/>
    </row>
    <row r="6" spans="1:8" s="1" customFormat="1" ht="13.5" thickBot="1">
      <c r="A6" s="125">
        <v>636</v>
      </c>
      <c r="B6" s="132"/>
      <c r="C6" s="133"/>
      <c r="D6" s="134"/>
      <c r="E6" s="135">
        <v>405193</v>
      </c>
      <c r="F6" s="135"/>
      <c r="G6" s="135"/>
      <c r="H6" s="136"/>
    </row>
    <row r="7" spans="1:8" s="1" customFormat="1" ht="13.5" thickBot="1">
      <c r="A7" s="125">
        <v>641</v>
      </c>
      <c r="B7" s="137"/>
      <c r="C7" s="133"/>
      <c r="D7" s="133">
        <v>73000</v>
      </c>
      <c r="E7" s="133"/>
      <c r="F7" s="133"/>
      <c r="G7" s="133"/>
      <c r="H7" s="138"/>
    </row>
    <row r="8" spans="1:8" s="1" customFormat="1" ht="13.5" thickBot="1">
      <c r="A8" s="125">
        <v>652</v>
      </c>
      <c r="B8" s="137"/>
      <c r="C8" s="133"/>
      <c r="D8" s="133">
        <v>757342</v>
      </c>
      <c r="E8" s="133"/>
      <c r="F8" s="133"/>
      <c r="G8" s="133">
        <v>28000</v>
      </c>
      <c r="H8" s="138"/>
    </row>
    <row r="9" spans="1:8" s="1" customFormat="1" ht="13.5" thickBot="1">
      <c r="A9" s="125">
        <v>661</v>
      </c>
      <c r="B9" s="137"/>
      <c r="C9" s="133">
        <v>5908942</v>
      </c>
      <c r="D9" s="133"/>
      <c r="E9" s="133"/>
      <c r="F9" s="133"/>
      <c r="G9" s="133"/>
      <c r="H9" s="138"/>
    </row>
    <row r="10" spans="1:8" s="1" customFormat="1" ht="13.5" thickBot="1">
      <c r="A10" s="125">
        <v>671</v>
      </c>
      <c r="B10" s="137">
        <v>218390</v>
      </c>
      <c r="C10" s="133"/>
      <c r="D10" s="133"/>
      <c r="E10" s="133"/>
      <c r="F10" s="133"/>
      <c r="G10" s="133"/>
      <c r="H10" s="138"/>
    </row>
    <row r="11" spans="1:8" s="1" customFormat="1" ht="13.5" thickBot="1">
      <c r="A11" s="125">
        <v>673</v>
      </c>
      <c r="B11" s="137"/>
      <c r="C11" s="133"/>
      <c r="D11" s="133">
        <v>7029762</v>
      </c>
      <c r="E11" s="133"/>
      <c r="F11" s="133"/>
      <c r="G11" s="133"/>
      <c r="H11" s="138"/>
    </row>
    <row r="12" spans="1:8" s="1" customFormat="1" ht="13.5" thickBot="1">
      <c r="A12" s="125">
        <v>683</v>
      </c>
      <c r="B12" s="137"/>
      <c r="C12" s="133"/>
      <c r="D12" s="133">
        <v>289169</v>
      </c>
      <c r="E12" s="133"/>
      <c r="F12" s="133"/>
      <c r="G12" s="133"/>
      <c r="H12" s="138"/>
    </row>
    <row r="13" spans="1:8" s="1" customFormat="1" ht="13.5" thickBot="1">
      <c r="A13" s="125">
        <v>721</v>
      </c>
      <c r="B13" s="139"/>
      <c r="C13" s="140"/>
      <c r="D13" s="140"/>
      <c r="E13" s="140"/>
      <c r="F13" s="140"/>
      <c r="G13" s="140">
        <v>2500</v>
      </c>
      <c r="H13" s="141"/>
    </row>
    <row r="14" spans="1:8" s="1" customFormat="1" ht="15" thickBot="1">
      <c r="A14" s="125">
        <v>922</v>
      </c>
      <c r="B14" s="127"/>
      <c r="C14" s="127">
        <v>857077</v>
      </c>
      <c r="D14" s="157">
        <v>1872728</v>
      </c>
      <c r="E14" s="128">
        <v>268608</v>
      </c>
      <c r="F14" s="127"/>
      <c r="G14" s="127"/>
      <c r="H14" s="127"/>
    </row>
    <row r="15" spans="1:8" s="1" customFormat="1" ht="30" customHeight="1" thickBot="1">
      <c r="A15" s="14" t="s">
        <v>18</v>
      </c>
      <c r="B15" s="127">
        <f>SUM(B5:B14)</f>
        <v>218390</v>
      </c>
      <c r="C15" s="127">
        <f aca="true" t="shared" si="0" ref="C15:H15">SUM(C5:C14)</f>
        <v>6766019</v>
      </c>
      <c r="D15" s="127">
        <f t="shared" si="0"/>
        <v>10022001</v>
      </c>
      <c r="E15" s="127">
        <f t="shared" si="0"/>
        <v>694975</v>
      </c>
      <c r="F15" s="127">
        <f t="shared" si="0"/>
        <v>0</v>
      </c>
      <c r="G15" s="127">
        <f t="shared" si="0"/>
        <v>30500</v>
      </c>
      <c r="H15" s="127">
        <f t="shared" si="0"/>
        <v>0</v>
      </c>
    </row>
    <row r="16" spans="1:8" s="1" customFormat="1" ht="28.5" customHeight="1" thickBot="1">
      <c r="A16" s="14" t="s">
        <v>46</v>
      </c>
      <c r="B16" s="186">
        <f>B15+C15+D15+E15+F15+G15+H15</f>
        <v>17731885</v>
      </c>
      <c r="C16" s="187"/>
      <c r="D16" s="187"/>
      <c r="E16" s="187"/>
      <c r="F16" s="187"/>
      <c r="G16" s="187"/>
      <c r="H16" s="188"/>
    </row>
    <row r="17" spans="1:8" ht="13.5" thickBot="1">
      <c r="A17" s="6"/>
      <c r="B17" s="6"/>
      <c r="C17" s="6"/>
      <c r="D17" s="7"/>
      <c r="E17" s="15"/>
      <c r="H17" s="10"/>
    </row>
    <row r="18" spans="1:8" ht="24" customHeight="1" thickBot="1">
      <c r="A18" s="72" t="s">
        <v>9</v>
      </c>
      <c r="B18" s="189" t="s">
        <v>47</v>
      </c>
      <c r="C18" s="190"/>
      <c r="D18" s="190"/>
      <c r="E18" s="190"/>
      <c r="F18" s="190"/>
      <c r="G18" s="190"/>
      <c r="H18" s="191"/>
    </row>
    <row r="19" spans="1:8" ht="90" thickBot="1">
      <c r="A19" s="73" t="s">
        <v>10</v>
      </c>
      <c r="B19" s="11" t="s">
        <v>11</v>
      </c>
      <c r="C19" s="12" t="s">
        <v>12</v>
      </c>
      <c r="D19" s="12" t="s">
        <v>13</v>
      </c>
      <c r="E19" s="12" t="s">
        <v>14</v>
      </c>
      <c r="F19" s="12" t="s">
        <v>15</v>
      </c>
      <c r="G19" s="12" t="s">
        <v>44</v>
      </c>
      <c r="H19" s="13" t="s">
        <v>17</v>
      </c>
    </row>
    <row r="20" spans="1:8" ht="12.75">
      <c r="A20" s="95">
        <v>63</v>
      </c>
      <c r="B20" s="142"/>
      <c r="C20" s="143"/>
      <c r="D20" s="144"/>
      <c r="E20" s="145">
        <v>426367</v>
      </c>
      <c r="F20" s="146"/>
      <c r="G20" s="146"/>
      <c r="H20" s="147"/>
    </row>
    <row r="21" spans="1:8" ht="13.5" thickBot="1">
      <c r="A21" s="95">
        <v>64</v>
      </c>
      <c r="B21" s="148"/>
      <c r="C21" s="149"/>
      <c r="D21" s="149">
        <v>73000</v>
      </c>
      <c r="E21" s="149"/>
      <c r="F21" s="149"/>
      <c r="G21" s="149"/>
      <c r="H21" s="150"/>
    </row>
    <row r="22" spans="1:8" ht="12.75">
      <c r="A22" s="121">
        <v>65</v>
      </c>
      <c r="B22" s="148"/>
      <c r="C22" s="149"/>
      <c r="D22" s="149"/>
      <c r="E22" s="149"/>
      <c r="F22" s="149"/>
      <c r="G22" s="149">
        <v>28000</v>
      </c>
      <c r="H22" s="150"/>
    </row>
    <row r="23" spans="1:8" ht="12.75">
      <c r="A23" s="122">
        <v>66</v>
      </c>
      <c r="B23" s="148"/>
      <c r="C23" s="149">
        <v>4872044</v>
      </c>
      <c r="D23" s="151">
        <v>729342</v>
      </c>
      <c r="E23" s="149"/>
      <c r="F23" s="149"/>
      <c r="G23" s="149"/>
      <c r="H23" s="150"/>
    </row>
    <row r="24" spans="1:8" ht="12.75">
      <c r="A24" s="122">
        <v>67</v>
      </c>
      <c r="B24" s="148">
        <v>218390</v>
      </c>
      <c r="C24" s="149"/>
      <c r="D24" s="149">
        <v>7029762</v>
      </c>
      <c r="E24" s="149"/>
      <c r="F24" s="149"/>
      <c r="G24" s="149"/>
      <c r="H24" s="150"/>
    </row>
    <row r="25" spans="1:8" ht="12.75">
      <c r="A25" s="95">
        <v>68</v>
      </c>
      <c r="B25" s="148"/>
      <c r="C25" s="149"/>
      <c r="D25" s="149">
        <v>200000</v>
      </c>
      <c r="E25" s="149"/>
      <c r="F25" s="149"/>
      <c r="G25" s="149"/>
      <c r="H25" s="150"/>
    </row>
    <row r="26" spans="1:8" ht="12.75">
      <c r="A26" s="122">
        <v>72</v>
      </c>
      <c r="B26" s="148"/>
      <c r="C26" s="149"/>
      <c r="D26" s="149"/>
      <c r="E26" s="149"/>
      <c r="F26" s="149"/>
      <c r="G26" s="149">
        <v>2500</v>
      </c>
      <c r="H26" s="150"/>
    </row>
    <row r="27" spans="1:8" ht="13.5" thickBot="1">
      <c r="A27" s="122">
        <v>92</v>
      </c>
      <c r="B27" s="148"/>
      <c r="C27" s="149">
        <v>1036917</v>
      </c>
      <c r="D27" s="149">
        <v>4159255</v>
      </c>
      <c r="E27" s="135">
        <v>268608</v>
      </c>
      <c r="F27" s="149"/>
      <c r="G27" s="149"/>
      <c r="H27" s="150"/>
    </row>
    <row r="28" spans="1:8" s="1" customFormat="1" ht="30" customHeight="1" thickBot="1">
      <c r="A28" s="123" t="s">
        <v>18</v>
      </c>
      <c r="B28" s="152">
        <f>SUM(B20:B27)</f>
        <v>218390</v>
      </c>
      <c r="C28" s="153">
        <f aca="true" t="shared" si="1" ref="C28:H28">SUM(C20:C27)</f>
        <v>5908961</v>
      </c>
      <c r="D28" s="153">
        <f t="shared" si="1"/>
        <v>12191359</v>
      </c>
      <c r="E28" s="153">
        <f t="shared" si="1"/>
        <v>694975</v>
      </c>
      <c r="F28" s="153">
        <f t="shared" si="1"/>
        <v>0</v>
      </c>
      <c r="G28" s="153">
        <f t="shared" si="1"/>
        <v>30500</v>
      </c>
      <c r="H28" s="154">
        <f t="shared" si="1"/>
        <v>0</v>
      </c>
    </row>
    <row r="29" spans="1:8" s="1" customFormat="1" ht="28.5" customHeight="1" thickBot="1">
      <c r="A29" s="14" t="s">
        <v>48</v>
      </c>
      <c r="B29" s="186">
        <f>B28+C28+D28+E28+F28+G28+H28</f>
        <v>19044185</v>
      </c>
      <c r="C29" s="187"/>
      <c r="D29" s="187"/>
      <c r="E29" s="187"/>
      <c r="F29" s="187"/>
      <c r="G29" s="187"/>
      <c r="H29" s="188"/>
    </row>
    <row r="30" spans="4:5" ht="13.5" thickBot="1">
      <c r="D30" s="17"/>
      <c r="E30" s="18"/>
    </row>
    <row r="31" spans="1:8" ht="26.25" thickBot="1">
      <c r="A31" s="72" t="s">
        <v>9</v>
      </c>
      <c r="B31" s="189" t="s">
        <v>53</v>
      </c>
      <c r="C31" s="190"/>
      <c r="D31" s="190"/>
      <c r="E31" s="190"/>
      <c r="F31" s="190"/>
      <c r="G31" s="190"/>
      <c r="H31" s="191"/>
    </row>
    <row r="32" spans="1:8" ht="90" thickBot="1">
      <c r="A32" s="73" t="s">
        <v>10</v>
      </c>
      <c r="B32" s="11" t="s">
        <v>11</v>
      </c>
      <c r="C32" s="12" t="s">
        <v>12</v>
      </c>
      <c r="D32" s="12" t="s">
        <v>13</v>
      </c>
      <c r="E32" s="12" t="s">
        <v>14</v>
      </c>
      <c r="F32" s="12" t="s">
        <v>15</v>
      </c>
      <c r="G32" s="12" t="s">
        <v>44</v>
      </c>
      <c r="H32" s="13" t="s">
        <v>17</v>
      </c>
    </row>
    <row r="33" spans="1:8" ht="12.75">
      <c r="A33" s="95">
        <v>63</v>
      </c>
      <c r="B33" s="142"/>
      <c r="C33" s="143"/>
      <c r="D33" s="144"/>
      <c r="E33" s="145">
        <v>426367</v>
      </c>
      <c r="F33" s="146"/>
      <c r="G33" s="146"/>
      <c r="H33" s="155"/>
    </row>
    <row r="34" spans="1:8" ht="13.5" thickBot="1">
      <c r="A34" s="95">
        <v>64</v>
      </c>
      <c r="B34" s="148"/>
      <c r="C34" s="149"/>
      <c r="D34" s="149">
        <v>73000</v>
      </c>
      <c r="E34" s="149"/>
      <c r="F34" s="149"/>
      <c r="G34" s="149"/>
      <c r="H34" s="156"/>
    </row>
    <row r="35" spans="1:8" ht="12.75">
      <c r="A35" s="121">
        <v>65</v>
      </c>
      <c r="B35" s="148"/>
      <c r="C35" s="149"/>
      <c r="D35" s="149"/>
      <c r="E35" s="149"/>
      <c r="F35" s="149"/>
      <c r="G35" s="149">
        <v>28000</v>
      </c>
      <c r="H35" s="150"/>
    </row>
    <row r="36" spans="1:8" ht="12.75">
      <c r="A36" s="122">
        <v>66</v>
      </c>
      <c r="B36" s="148"/>
      <c r="C36" s="149">
        <v>4872044</v>
      </c>
      <c r="D36" s="151">
        <v>729342</v>
      </c>
      <c r="E36" s="149"/>
      <c r="F36" s="149"/>
      <c r="G36" s="149"/>
      <c r="H36" s="150"/>
    </row>
    <row r="37" spans="1:8" ht="12.75">
      <c r="A37" s="122">
        <v>67</v>
      </c>
      <c r="B37" s="148">
        <v>218390</v>
      </c>
      <c r="C37" s="149"/>
      <c r="D37" s="149">
        <v>7029762</v>
      </c>
      <c r="E37" s="149"/>
      <c r="F37" s="149"/>
      <c r="G37" s="149"/>
      <c r="H37" s="150"/>
    </row>
    <row r="38" spans="1:8" ht="12.75">
      <c r="A38" s="95">
        <v>68</v>
      </c>
      <c r="B38" s="148"/>
      <c r="C38" s="149"/>
      <c r="D38" s="149">
        <v>200000</v>
      </c>
      <c r="E38" s="149"/>
      <c r="F38" s="149"/>
      <c r="G38" s="149"/>
      <c r="H38" s="150"/>
    </row>
    <row r="39" spans="1:8" ht="13.5" customHeight="1">
      <c r="A39" s="122">
        <v>72</v>
      </c>
      <c r="B39" s="148"/>
      <c r="C39" s="149"/>
      <c r="D39" s="149"/>
      <c r="E39" s="149"/>
      <c r="F39" s="149"/>
      <c r="G39" s="149">
        <v>2500</v>
      </c>
      <c r="H39" s="150"/>
    </row>
    <row r="40" spans="1:8" ht="13.5" customHeight="1">
      <c r="A40" s="122">
        <v>92</v>
      </c>
      <c r="B40" s="148"/>
      <c r="C40" s="149"/>
      <c r="D40" s="149">
        <v>3014096</v>
      </c>
      <c r="E40" s="135">
        <v>268608</v>
      </c>
      <c r="F40" s="149"/>
      <c r="G40" s="149"/>
      <c r="H40" s="150"/>
    </row>
    <row r="41" spans="1:8" ht="13.5" customHeight="1" thickBot="1">
      <c r="A41" s="126"/>
      <c r="B41" s="148"/>
      <c r="C41" s="149"/>
      <c r="D41" s="149"/>
      <c r="E41" s="149"/>
      <c r="F41" s="149"/>
      <c r="G41" s="149"/>
      <c r="H41" s="150"/>
    </row>
    <row r="42" spans="1:8" s="1" customFormat="1" ht="30" customHeight="1" thickBot="1">
      <c r="A42" s="123" t="s">
        <v>18</v>
      </c>
      <c r="B42" s="152">
        <f>SUM(B33:B41)</f>
        <v>218390</v>
      </c>
      <c r="C42" s="153">
        <f>SUM(C33:C41)</f>
        <v>4872044</v>
      </c>
      <c r="D42" s="153">
        <f>SUM(D34:D41)</f>
        <v>11046200</v>
      </c>
      <c r="E42" s="153">
        <f>SUM(E33:E41)</f>
        <v>694975</v>
      </c>
      <c r="F42" s="153">
        <f>SUM(F33:F41)</f>
        <v>0</v>
      </c>
      <c r="G42" s="153">
        <f>SUM(G33:G41)</f>
        <v>30500</v>
      </c>
      <c r="H42" s="154">
        <f>SUM(H34:H41)</f>
        <v>0</v>
      </c>
    </row>
    <row r="43" spans="1:8" s="1" customFormat="1" ht="28.5" customHeight="1" thickBot="1">
      <c r="A43" s="14" t="s">
        <v>56</v>
      </c>
      <c r="B43" s="186">
        <f>B42+C42+D42+E42+F42+G42+H42</f>
        <v>16862109</v>
      </c>
      <c r="C43" s="187"/>
      <c r="D43" s="187"/>
      <c r="E43" s="187"/>
      <c r="F43" s="187"/>
      <c r="G43" s="187"/>
      <c r="H43" s="188"/>
    </row>
    <row r="44" spans="3:5" ht="13.5" customHeight="1">
      <c r="C44" s="19"/>
      <c r="D44" s="17"/>
      <c r="E44" s="20"/>
    </row>
    <row r="45" spans="3:5" ht="13.5" customHeight="1">
      <c r="C45" s="19"/>
      <c r="D45" s="21"/>
      <c r="E45" s="22"/>
    </row>
    <row r="46" spans="4:5" ht="13.5" customHeight="1">
      <c r="D46" s="23"/>
      <c r="E46" s="24"/>
    </row>
    <row r="47" spans="4:5" ht="13.5" customHeight="1">
      <c r="D47" s="25"/>
      <c r="E47" s="26"/>
    </row>
    <row r="48" spans="4:5" ht="13.5" customHeight="1">
      <c r="D48" s="17"/>
      <c r="E48" s="18"/>
    </row>
    <row r="49" spans="3:5" ht="28.5" customHeight="1">
      <c r="C49" s="19"/>
      <c r="D49" s="17"/>
      <c r="E49" s="27"/>
    </row>
    <row r="50" spans="3:5" ht="13.5" customHeight="1">
      <c r="C50" s="19"/>
      <c r="D50" s="17"/>
      <c r="E50" s="22"/>
    </row>
    <row r="51" spans="4:5" ht="13.5" customHeight="1">
      <c r="D51" s="17"/>
      <c r="E51" s="18"/>
    </row>
    <row r="52" spans="4:5" ht="13.5" customHeight="1">
      <c r="D52" s="17"/>
      <c r="E52" s="26"/>
    </row>
    <row r="53" spans="4:5" ht="13.5" customHeight="1">
      <c r="D53" s="17"/>
      <c r="E53" s="18"/>
    </row>
    <row r="54" spans="4:5" ht="22.5" customHeight="1">
      <c r="D54" s="17"/>
      <c r="E54" s="28"/>
    </row>
    <row r="55" spans="4:5" ht="13.5" customHeight="1">
      <c r="D55" s="23"/>
      <c r="E55" s="24"/>
    </row>
    <row r="56" spans="2:5" ht="13.5" customHeight="1">
      <c r="B56" s="19"/>
      <c r="D56" s="23"/>
      <c r="E56" s="29"/>
    </row>
    <row r="57" spans="3:5" ht="13.5" customHeight="1">
      <c r="C57" s="19"/>
      <c r="D57" s="23"/>
      <c r="E57" s="30"/>
    </row>
    <row r="58" spans="3:5" ht="13.5" customHeight="1">
      <c r="C58" s="19"/>
      <c r="D58" s="25"/>
      <c r="E58" s="22"/>
    </row>
    <row r="59" spans="4:5" ht="13.5" customHeight="1">
      <c r="D59" s="17"/>
      <c r="E59" s="18"/>
    </row>
    <row r="60" spans="2:5" ht="13.5" customHeight="1">
      <c r="B60" s="19"/>
      <c r="D60" s="17"/>
      <c r="E60" s="20"/>
    </row>
    <row r="61" spans="3:5" ht="13.5" customHeight="1">
      <c r="C61" s="19"/>
      <c r="D61" s="17"/>
      <c r="E61" s="29"/>
    </row>
    <row r="62" spans="3:5" ht="13.5" customHeight="1">
      <c r="C62" s="19"/>
      <c r="D62" s="25"/>
      <c r="E62" s="22"/>
    </row>
    <row r="63" spans="4:5" ht="13.5" customHeight="1">
      <c r="D63" s="23"/>
      <c r="E63" s="18"/>
    </row>
    <row r="64" spans="3:5" ht="13.5" customHeight="1">
      <c r="C64" s="19"/>
      <c r="D64" s="23"/>
      <c r="E64" s="29"/>
    </row>
    <row r="65" spans="4:5" ht="22.5" customHeight="1">
      <c r="D65" s="25"/>
      <c r="E65" s="28"/>
    </row>
    <row r="66" spans="4:5" ht="13.5" customHeight="1">
      <c r="D66" s="17"/>
      <c r="E66" s="18"/>
    </row>
    <row r="67" spans="4:5" ht="13.5" customHeight="1">
      <c r="D67" s="25"/>
      <c r="E67" s="22"/>
    </row>
    <row r="68" spans="4:5" ht="13.5" customHeight="1">
      <c r="D68" s="17"/>
      <c r="E68" s="18"/>
    </row>
    <row r="69" spans="4:5" ht="13.5" customHeight="1">
      <c r="D69" s="17"/>
      <c r="E69" s="18"/>
    </row>
    <row r="70" spans="1:5" ht="13.5" customHeight="1">
      <c r="A70" s="19"/>
      <c r="D70" s="31"/>
      <c r="E70" s="29"/>
    </row>
    <row r="71" spans="2:5" ht="13.5" customHeight="1">
      <c r="B71" s="19"/>
      <c r="C71" s="19"/>
      <c r="D71" s="32"/>
      <c r="E71" s="29"/>
    </row>
    <row r="72" spans="2:5" ht="13.5" customHeight="1">
      <c r="B72" s="19"/>
      <c r="C72" s="19"/>
      <c r="D72" s="32"/>
      <c r="E72" s="20"/>
    </row>
    <row r="73" spans="2:5" ht="13.5" customHeight="1">
      <c r="B73" s="19"/>
      <c r="C73" s="19"/>
      <c r="D73" s="25"/>
      <c r="E73" s="26"/>
    </row>
    <row r="74" spans="4:5" ht="12.75">
      <c r="D74" s="17"/>
      <c r="E74" s="18"/>
    </row>
    <row r="75" spans="2:5" ht="12.75">
      <c r="B75" s="19"/>
      <c r="D75" s="17"/>
      <c r="E75" s="29"/>
    </row>
    <row r="76" spans="3:5" ht="12.75">
      <c r="C76" s="19"/>
      <c r="D76" s="17"/>
      <c r="E76" s="20"/>
    </row>
    <row r="77" spans="3:5" ht="12.75">
      <c r="C77" s="19"/>
      <c r="D77" s="25"/>
      <c r="E77" s="22"/>
    </row>
    <row r="78" spans="4:5" ht="12.75">
      <c r="D78" s="17"/>
      <c r="E78" s="18"/>
    </row>
    <row r="79" spans="4:5" ht="12.75">
      <c r="D79" s="17"/>
      <c r="E79" s="18"/>
    </row>
    <row r="80" spans="4:5" ht="12.75">
      <c r="D80" s="33"/>
      <c r="E80" s="34"/>
    </row>
    <row r="81" spans="4:5" ht="12.75">
      <c r="D81" s="17"/>
      <c r="E81" s="18"/>
    </row>
    <row r="82" spans="4:5" ht="12.75">
      <c r="D82" s="17"/>
      <c r="E82" s="18"/>
    </row>
    <row r="83" spans="4:5" ht="12.75">
      <c r="D83" s="17"/>
      <c r="E83" s="18"/>
    </row>
    <row r="84" spans="4:5" ht="12.75">
      <c r="D84" s="25"/>
      <c r="E84" s="22"/>
    </row>
    <row r="85" spans="4:5" ht="12.75">
      <c r="D85" s="17"/>
      <c r="E85" s="18"/>
    </row>
    <row r="86" spans="4:5" ht="12.75">
      <c r="D86" s="25"/>
      <c r="E86" s="22"/>
    </row>
    <row r="87" spans="4:5" ht="12.75">
      <c r="D87" s="17"/>
      <c r="E87" s="18"/>
    </row>
    <row r="88" spans="4:5" ht="12.75">
      <c r="D88" s="17"/>
      <c r="E88" s="18"/>
    </row>
    <row r="89" spans="4:5" ht="12.75">
      <c r="D89" s="17"/>
      <c r="E89" s="18"/>
    </row>
    <row r="90" spans="4:5" ht="12.75">
      <c r="D90" s="17"/>
      <c r="E90" s="18"/>
    </row>
    <row r="91" spans="1:5" ht="28.5" customHeight="1">
      <c r="A91" s="35"/>
      <c r="B91" s="35"/>
      <c r="C91" s="35"/>
      <c r="D91" s="36"/>
      <c r="E91" s="37"/>
    </row>
    <row r="92" spans="3:5" ht="12.75">
      <c r="C92" s="19"/>
      <c r="D92" s="17"/>
      <c r="E92" s="20"/>
    </row>
    <row r="93" spans="4:5" ht="12.75">
      <c r="D93" s="38"/>
      <c r="E93" s="39"/>
    </row>
    <row r="94" spans="4:5" ht="12.75">
      <c r="D94" s="17"/>
      <c r="E94" s="18"/>
    </row>
    <row r="95" spans="4:5" ht="12.75">
      <c r="D95" s="33"/>
      <c r="E95" s="34"/>
    </row>
    <row r="96" spans="4:5" ht="12.75">
      <c r="D96" s="33"/>
      <c r="E96" s="34"/>
    </row>
    <row r="97" spans="4:5" ht="12.75">
      <c r="D97" s="17"/>
      <c r="E97" s="18"/>
    </row>
    <row r="98" spans="4:5" ht="12.75">
      <c r="D98" s="25"/>
      <c r="E98" s="22"/>
    </row>
    <row r="99" spans="4:5" ht="12.75">
      <c r="D99" s="17"/>
      <c r="E99" s="18"/>
    </row>
    <row r="100" spans="4:5" ht="12.75">
      <c r="D100" s="17"/>
      <c r="E100" s="18"/>
    </row>
    <row r="101" spans="4:5" ht="12.75">
      <c r="D101" s="25"/>
      <c r="E101" s="22"/>
    </row>
    <row r="102" spans="4:5" ht="12.75">
      <c r="D102" s="17"/>
      <c r="E102" s="18"/>
    </row>
    <row r="103" spans="4:5" ht="12.75">
      <c r="D103" s="33"/>
      <c r="E103" s="34"/>
    </row>
    <row r="104" spans="4:5" ht="12.75">
      <c r="D104" s="25"/>
      <c r="E104" s="39"/>
    </row>
    <row r="105" spans="4:5" ht="12.75">
      <c r="D105" s="23"/>
      <c r="E105" s="34"/>
    </row>
    <row r="106" spans="4:5" ht="12.75">
      <c r="D106" s="25"/>
      <c r="E106" s="22"/>
    </row>
    <row r="107" spans="4:5" ht="12.75">
      <c r="D107" s="17"/>
      <c r="E107" s="18"/>
    </row>
    <row r="108" spans="3:5" ht="12.75">
      <c r="C108" s="19"/>
      <c r="D108" s="17"/>
      <c r="E108" s="20"/>
    </row>
    <row r="109" spans="4:5" ht="12.75">
      <c r="D109" s="23"/>
      <c r="E109" s="22"/>
    </row>
    <row r="110" spans="4:5" ht="12.75">
      <c r="D110" s="23"/>
      <c r="E110" s="34"/>
    </row>
    <row r="111" spans="3:5" ht="12.75">
      <c r="C111" s="19"/>
      <c r="D111" s="23"/>
      <c r="E111" s="40"/>
    </row>
    <row r="112" spans="3:5" ht="12.75">
      <c r="C112" s="19"/>
      <c r="D112" s="25"/>
      <c r="E112" s="26"/>
    </row>
    <row r="113" spans="4:5" ht="12.75">
      <c r="D113" s="17"/>
      <c r="E113" s="18"/>
    </row>
    <row r="114" spans="4:5" ht="12.75">
      <c r="D114" s="38"/>
      <c r="E114" s="41"/>
    </row>
    <row r="115" spans="4:5" ht="11.25" customHeight="1">
      <c r="D115" s="33"/>
      <c r="E115" s="34"/>
    </row>
    <row r="116" spans="2:5" ht="24" customHeight="1">
      <c r="B116" s="19"/>
      <c r="D116" s="33"/>
      <c r="E116" s="42"/>
    </row>
    <row r="117" spans="3:5" ht="15" customHeight="1">
      <c r="C117" s="19"/>
      <c r="D117" s="33"/>
      <c r="E117" s="42"/>
    </row>
    <row r="118" spans="4:5" ht="11.25" customHeight="1">
      <c r="D118" s="38"/>
      <c r="E118" s="39"/>
    </row>
    <row r="119" spans="4:5" ht="12.75">
      <c r="D119" s="33"/>
      <c r="E119" s="34"/>
    </row>
    <row r="120" spans="2:5" ht="13.5" customHeight="1">
      <c r="B120" s="19"/>
      <c r="D120" s="33"/>
      <c r="E120" s="43"/>
    </row>
    <row r="121" spans="3:5" ht="12.75" customHeight="1">
      <c r="C121" s="19"/>
      <c r="D121" s="33"/>
      <c r="E121" s="20"/>
    </row>
    <row r="122" spans="3:5" ht="12.75" customHeight="1">
      <c r="C122" s="19"/>
      <c r="D122" s="25"/>
      <c r="E122" s="26"/>
    </row>
    <row r="123" spans="4:5" ht="12.75">
      <c r="D123" s="17"/>
      <c r="E123" s="18"/>
    </row>
    <row r="124" spans="3:5" ht="12.75">
      <c r="C124" s="19"/>
      <c r="D124" s="17"/>
      <c r="E124" s="40"/>
    </row>
    <row r="125" spans="4:5" ht="12.75">
      <c r="D125" s="38"/>
      <c r="E125" s="39"/>
    </row>
    <row r="126" spans="4:5" ht="12.75">
      <c r="D126" s="33"/>
      <c r="E126" s="34"/>
    </row>
    <row r="127" spans="4:5" ht="12.75">
      <c r="D127" s="17"/>
      <c r="E127" s="18"/>
    </row>
    <row r="128" spans="1:5" ht="19.5" customHeight="1">
      <c r="A128" s="44"/>
      <c r="B128" s="6"/>
      <c r="C128" s="6"/>
      <c r="D128" s="6"/>
      <c r="E128" s="29"/>
    </row>
    <row r="129" spans="1:5" ht="15" customHeight="1">
      <c r="A129" s="19"/>
      <c r="D129" s="31"/>
      <c r="E129" s="29"/>
    </row>
    <row r="130" spans="1:5" ht="12.75">
      <c r="A130" s="19"/>
      <c r="B130" s="19"/>
      <c r="D130" s="31"/>
      <c r="E130" s="20"/>
    </row>
    <row r="131" spans="3:5" ht="12.75">
      <c r="C131" s="19"/>
      <c r="D131" s="17"/>
      <c r="E131" s="29"/>
    </row>
    <row r="132" spans="4:5" ht="12.75">
      <c r="D132" s="21"/>
      <c r="E132" s="22"/>
    </row>
    <row r="133" spans="2:5" ht="12.75">
      <c r="B133" s="19"/>
      <c r="D133" s="17"/>
      <c r="E133" s="20"/>
    </row>
    <row r="134" spans="3:5" ht="12.75">
      <c r="C134" s="19"/>
      <c r="D134" s="17"/>
      <c r="E134" s="20"/>
    </row>
    <row r="135" spans="4:5" ht="12.75">
      <c r="D135" s="25"/>
      <c r="E135" s="26"/>
    </row>
    <row r="136" spans="3:5" ht="22.5" customHeight="1">
      <c r="C136" s="19"/>
      <c r="D136" s="17"/>
      <c r="E136" s="27"/>
    </row>
    <row r="137" spans="4:5" ht="12.75">
      <c r="D137" s="17"/>
      <c r="E137" s="26"/>
    </row>
    <row r="138" spans="2:5" ht="12.75">
      <c r="B138" s="19"/>
      <c r="D138" s="23"/>
      <c r="E138" s="29"/>
    </row>
    <row r="139" spans="3:5" ht="12.75">
      <c r="C139" s="19"/>
      <c r="D139" s="23"/>
      <c r="E139" s="30"/>
    </row>
    <row r="140" spans="4:5" ht="12.75">
      <c r="D140" s="25"/>
      <c r="E140" s="22"/>
    </row>
    <row r="141" spans="1:5" ht="13.5" customHeight="1">
      <c r="A141" s="19"/>
      <c r="D141" s="31"/>
      <c r="E141" s="29"/>
    </row>
    <row r="142" spans="2:5" ht="13.5" customHeight="1">
      <c r="B142" s="19"/>
      <c r="D142" s="17"/>
      <c r="E142" s="29"/>
    </row>
    <row r="143" spans="3:5" ht="13.5" customHeight="1">
      <c r="C143" s="19"/>
      <c r="D143" s="17"/>
      <c r="E143" s="20"/>
    </row>
    <row r="144" spans="3:5" ht="12.75">
      <c r="C144" s="19"/>
      <c r="D144" s="25"/>
      <c r="E144" s="22"/>
    </row>
    <row r="145" spans="3:5" ht="12.75">
      <c r="C145" s="19"/>
      <c r="D145" s="17"/>
      <c r="E145" s="20"/>
    </row>
    <row r="146" spans="4:5" ht="12.75">
      <c r="D146" s="38"/>
      <c r="E146" s="39"/>
    </row>
    <row r="147" spans="3:5" ht="12.75">
      <c r="C147" s="19"/>
      <c r="D147" s="23"/>
      <c r="E147" s="40"/>
    </row>
    <row r="148" spans="3:5" ht="12.75">
      <c r="C148" s="19"/>
      <c r="D148" s="25"/>
      <c r="E148" s="26"/>
    </row>
    <row r="149" spans="4:5" ht="12.75">
      <c r="D149" s="38"/>
      <c r="E149" s="45"/>
    </row>
    <row r="150" spans="2:5" ht="12.75">
      <c r="B150" s="19"/>
      <c r="D150" s="33"/>
      <c r="E150" s="43"/>
    </row>
    <row r="151" spans="3:5" ht="12.75">
      <c r="C151" s="19"/>
      <c r="D151" s="33"/>
      <c r="E151" s="20"/>
    </row>
    <row r="152" spans="3:5" ht="12.75">
      <c r="C152" s="19"/>
      <c r="D152" s="25"/>
      <c r="E152" s="26"/>
    </row>
    <row r="153" spans="3:5" ht="12.75">
      <c r="C153" s="19"/>
      <c r="D153" s="25"/>
      <c r="E153" s="26"/>
    </row>
    <row r="154" spans="4:5" ht="12.75">
      <c r="D154" s="17"/>
      <c r="E154" s="18"/>
    </row>
    <row r="155" spans="1:5" s="46" customFormat="1" ht="18" customHeight="1">
      <c r="A155" s="192"/>
      <c r="B155" s="193"/>
      <c r="C155" s="193"/>
      <c r="D155" s="193"/>
      <c r="E155" s="193"/>
    </row>
    <row r="156" spans="1:5" ht="28.5" customHeight="1">
      <c r="A156" s="35"/>
      <c r="B156" s="35"/>
      <c r="C156" s="35"/>
      <c r="D156" s="36"/>
      <c r="E156" s="37"/>
    </row>
    <row r="158" spans="1:5" ht="15.75">
      <c r="A158" s="48"/>
      <c r="B158" s="19"/>
      <c r="C158" s="19"/>
      <c r="D158" s="49"/>
      <c r="E158" s="5"/>
    </row>
    <row r="159" spans="1:5" ht="12.75">
      <c r="A159" s="19"/>
      <c r="B159" s="19"/>
      <c r="C159" s="19"/>
      <c r="D159" s="49"/>
      <c r="E159" s="5"/>
    </row>
    <row r="160" spans="1:5" ht="17.25" customHeight="1">
      <c r="A160" s="19"/>
      <c r="B160" s="19"/>
      <c r="C160" s="19"/>
      <c r="D160" s="49"/>
      <c r="E160" s="5"/>
    </row>
    <row r="161" spans="1:5" ht="13.5" customHeight="1">
      <c r="A161" s="19"/>
      <c r="B161" s="19"/>
      <c r="C161" s="19"/>
      <c r="D161" s="49"/>
      <c r="E161" s="5"/>
    </row>
    <row r="162" spans="1:5" ht="12.75">
      <c r="A162" s="19"/>
      <c r="B162" s="19"/>
      <c r="C162" s="19"/>
      <c r="D162" s="49"/>
      <c r="E162" s="5"/>
    </row>
    <row r="163" spans="1:3" ht="12.75">
      <c r="A163" s="19"/>
      <c r="B163" s="19"/>
      <c r="C163" s="19"/>
    </row>
    <row r="164" spans="1:5" ht="12.75">
      <c r="A164" s="19"/>
      <c r="B164" s="19"/>
      <c r="C164" s="19"/>
      <c r="D164" s="49"/>
      <c r="E164" s="5"/>
    </row>
    <row r="165" spans="1:5" ht="12.75">
      <c r="A165" s="19"/>
      <c r="B165" s="19"/>
      <c r="C165" s="19"/>
      <c r="D165" s="49"/>
      <c r="E165" s="50"/>
    </row>
    <row r="166" spans="1:5" ht="12.75">
      <c r="A166" s="19"/>
      <c r="B166" s="19"/>
      <c r="C166" s="19"/>
      <c r="D166" s="49"/>
      <c r="E166" s="5"/>
    </row>
    <row r="167" spans="1:5" ht="22.5" customHeight="1">
      <c r="A167" s="19"/>
      <c r="B167" s="19"/>
      <c r="C167" s="19"/>
      <c r="D167" s="49"/>
      <c r="E167" s="27"/>
    </row>
    <row r="168" spans="4:5" ht="22.5" customHeight="1">
      <c r="D168" s="25"/>
      <c r="E168" s="28"/>
    </row>
  </sheetData>
  <sheetProtection/>
  <mergeCells count="8">
    <mergeCell ref="A1:H1"/>
    <mergeCell ref="B16:H16"/>
    <mergeCell ref="B18:H18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4" r:id="rId2"/>
  <headerFooter alignWithMargins="0">
    <oddFooter>&amp;R&amp;P</oddFooter>
  </headerFooter>
  <rowBreaks count="3" manualBreakCount="3">
    <brk id="16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0"/>
  <sheetViews>
    <sheetView tabSelected="1" zoomScalePageLayoutView="0" workbookViewId="0" topLeftCell="A1">
      <selection activeCell="B69" sqref="B69"/>
    </sheetView>
  </sheetViews>
  <sheetFormatPr defaultColWidth="11.421875" defaultRowHeight="12.75"/>
  <cols>
    <col min="1" max="1" width="11.421875" style="66" bestFit="1" customWidth="1"/>
    <col min="2" max="2" width="34.421875" style="68" customWidth="1"/>
    <col min="3" max="3" width="14.28125" style="2" customWidth="1"/>
    <col min="4" max="4" width="9.8515625" style="2" customWidth="1"/>
    <col min="5" max="5" width="12.421875" style="2" customWidth="1"/>
    <col min="6" max="6" width="12.140625" style="2" customWidth="1"/>
    <col min="7" max="7" width="7.7109375" style="2" customWidth="1"/>
    <col min="8" max="8" width="6.00390625" style="2" customWidth="1"/>
    <col min="9" max="9" width="12.8515625" style="2" customWidth="1"/>
    <col min="10" max="10" width="8.28125" style="2" customWidth="1"/>
    <col min="11" max="12" width="12.28125" style="2" bestFit="1" customWidth="1"/>
    <col min="13" max="16384" width="11.421875" style="3" customWidth="1"/>
  </cols>
  <sheetData>
    <row r="1" spans="1:12" ht="24" customHeight="1">
      <c r="A1" s="197" t="s">
        <v>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5" customFormat="1" ht="67.5">
      <c r="A2" s="69" t="s">
        <v>20</v>
      </c>
      <c r="B2" s="69" t="s">
        <v>21</v>
      </c>
      <c r="C2" s="4" t="s">
        <v>54</v>
      </c>
      <c r="D2" s="69" t="s">
        <v>11</v>
      </c>
      <c r="E2" s="69" t="s">
        <v>12</v>
      </c>
      <c r="F2" s="69" t="s">
        <v>13</v>
      </c>
      <c r="G2" s="69" t="s">
        <v>14</v>
      </c>
      <c r="H2" s="69" t="s">
        <v>22</v>
      </c>
      <c r="I2" s="69" t="s">
        <v>16</v>
      </c>
      <c r="J2" s="69" t="s">
        <v>17</v>
      </c>
      <c r="K2" s="4" t="s">
        <v>49</v>
      </c>
      <c r="L2" s="4" t="s">
        <v>55</v>
      </c>
    </row>
    <row r="3" spans="1:12" ht="12.75">
      <c r="A3" s="88"/>
      <c r="B3" s="96" t="s">
        <v>39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5" customFormat="1" ht="25.5">
      <c r="A4" s="88"/>
      <c r="B4" s="91" t="s">
        <v>62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5" customFormat="1" ht="20.25" customHeight="1">
      <c r="A5" s="88" t="s">
        <v>78</v>
      </c>
      <c r="B5" s="194" t="s">
        <v>79</v>
      </c>
      <c r="C5" s="195"/>
      <c r="D5" s="195"/>
      <c r="E5" s="196"/>
      <c r="F5" s="92"/>
      <c r="G5" s="92"/>
      <c r="H5" s="92"/>
      <c r="I5" s="92"/>
      <c r="J5" s="92"/>
      <c r="K5" s="92"/>
      <c r="L5" s="92"/>
    </row>
    <row r="6" spans="1:12" s="5" customFormat="1" ht="21.75" customHeight="1">
      <c r="A6" s="198" t="s">
        <v>61</v>
      </c>
      <c r="B6" s="199" t="s">
        <v>83</v>
      </c>
      <c r="C6" s="200"/>
      <c r="D6" s="200"/>
      <c r="E6" s="201"/>
      <c r="F6" s="120"/>
      <c r="G6" s="120"/>
      <c r="H6" s="92"/>
      <c r="I6" s="92"/>
      <c r="J6" s="92"/>
      <c r="K6" s="92"/>
      <c r="L6" s="92"/>
    </row>
    <row r="7" spans="1:12" s="5" customFormat="1" ht="12.75">
      <c r="A7" s="88">
        <v>3</v>
      </c>
      <c r="B7" s="93" t="s">
        <v>23</v>
      </c>
      <c r="C7" s="97">
        <f>C8+C12+C18+C20</f>
        <v>15702333</v>
      </c>
      <c r="D7" s="97">
        <f aca="true" t="shared" si="0" ref="D7:L7">D8+D12+D18+D20</f>
        <v>173390</v>
      </c>
      <c r="E7" s="97">
        <f t="shared" si="0"/>
        <v>5751293</v>
      </c>
      <c r="F7" s="97">
        <f t="shared" si="0"/>
        <v>9756476</v>
      </c>
      <c r="G7" s="97">
        <f t="shared" si="0"/>
        <v>21174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15272333</v>
      </c>
      <c r="L7" s="97">
        <f t="shared" si="0"/>
        <v>15272333</v>
      </c>
    </row>
    <row r="8" spans="1:15" s="5" customFormat="1" ht="12.75">
      <c r="A8" s="88">
        <v>31</v>
      </c>
      <c r="B8" s="93" t="s">
        <v>24</v>
      </c>
      <c r="C8" s="97">
        <f>SUM(C9:C11)</f>
        <v>9078415</v>
      </c>
      <c r="D8" s="97">
        <f aca="true" t="shared" si="1" ref="D8:J8">SUM(D9:D11)</f>
        <v>0</v>
      </c>
      <c r="E8" s="97">
        <f t="shared" si="1"/>
        <v>2985753</v>
      </c>
      <c r="F8" s="97">
        <f t="shared" si="1"/>
        <v>6092662</v>
      </c>
      <c r="G8" s="97">
        <f t="shared" si="1"/>
        <v>0</v>
      </c>
      <c r="H8" s="97">
        <f t="shared" si="1"/>
        <v>0</v>
      </c>
      <c r="I8" s="97">
        <f t="shared" si="1"/>
        <v>0</v>
      </c>
      <c r="J8" s="97">
        <f t="shared" si="1"/>
        <v>0</v>
      </c>
      <c r="K8" s="97">
        <v>9078415</v>
      </c>
      <c r="L8" s="97">
        <v>9078415</v>
      </c>
      <c r="O8" s="43">
        <f>K8+K39</f>
        <v>9441260</v>
      </c>
    </row>
    <row r="9" spans="1:12" ht="12.75">
      <c r="A9" s="94">
        <v>311</v>
      </c>
      <c r="B9" s="89" t="s">
        <v>25</v>
      </c>
      <c r="C9" s="98">
        <f>SUM(D9:J9)</f>
        <v>7490051</v>
      </c>
      <c r="D9" s="98"/>
      <c r="E9" s="98">
        <v>2432054</v>
      </c>
      <c r="F9" s="98">
        <v>5057997</v>
      </c>
      <c r="G9" s="98">
        <v>0</v>
      </c>
      <c r="H9" s="98"/>
      <c r="I9" s="98"/>
      <c r="J9" s="98"/>
      <c r="K9" s="98"/>
      <c r="L9" s="98"/>
    </row>
    <row r="10" spans="1:12" ht="12.75">
      <c r="A10" s="94">
        <v>312</v>
      </c>
      <c r="B10" s="89" t="s">
        <v>26</v>
      </c>
      <c r="C10" s="98">
        <f>SUM(D10:J10)</f>
        <v>300075</v>
      </c>
      <c r="D10" s="98"/>
      <c r="E10" s="98">
        <v>135385</v>
      </c>
      <c r="F10" s="98">
        <v>164690</v>
      </c>
      <c r="G10" s="98"/>
      <c r="H10" s="98"/>
      <c r="I10" s="98"/>
      <c r="J10" s="98"/>
      <c r="K10" s="98"/>
      <c r="L10" s="98"/>
    </row>
    <row r="11" spans="1:12" ht="12.75">
      <c r="A11" s="94">
        <v>313</v>
      </c>
      <c r="B11" s="89" t="s">
        <v>27</v>
      </c>
      <c r="C11" s="98">
        <f>SUM(D11:J11)</f>
        <v>1288289</v>
      </c>
      <c r="D11" s="98"/>
      <c r="E11" s="98">
        <v>418314</v>
      </c>
      <c r="F11" s="98">
        <v>869975</v>
      </c>
      <c r="G11" s="98">
        <v>0</v>
      </c>
      <c r="H11" s="98"/>
      <c r="I11" s="98"/>
      <c r="J11" s="98"/>
      <c r="K11" s="98"/>
      <c r="L11" s="98"/>
    </row>
    <row r="12" spans="1:15" s="5" customFormat="1" ht="12.75">
      <c r="A12" s="88">
        <v>32</v>
      </c>
      <c r="B12" s="93" t="s">
        <v>28</v>
      </c>
      <c r="C12" s="97">
        <f>SUM(C13:C17)</f>
        <v>6163918</v>
      </c>
      <c r="D12" s="97">
        <f aca="true" t="shared" si="2" ref="D12:I12">SUM(D13:D17)</f>
        <v>173390</v>
      </c>
      <c r="E12" s="97">
        <f t="shared" si="2"/>
        <v>2755590</v>
      </c>
      <c r="F12" s="97">
        <f t="shared" si="2"/>
        <v>3213764</v>
      </c>
      <c r="G12" s="97">
        <f t="shared" si="2"/>
        <v>21174</v>
      </c>
      <c r="H12" s="97">
        <f t="shared" si="2"/>
        <v>0</v>
      </c>
      <c r="I12" s="97">
        <f t="shared" si="2"/>
        <v>0</v>
      </c>
      <c r="J12" s="97">
        <f>SUM(J13:J17)</f>
        <v>0</v>
      </c>
      <c r="K12" s="97">
        <v>6163918</v>
      </c>
      <c r="L12" s="97">
        <v>6163918</v>
      </c>
      <c r="O12" s="43">
        <f>K12+K43+K73</f>
        <v>6463132</v>
      </c>
    </row>
    <row r="13" spans="1:12" ht="12.75">
      <c r="A13" s="94">
        <v>321</v>
      </c>
      <c r="B13" s="108" t="s">
        <v>29</v>
      </c>
      <c r="C13" s="98">
        <f aca="true" t="shared" si="3" ref="C13:C22">SUM(D13:J13)</f>
        <v>238237</v>
      </c>
      <c r="D13" s="115"/>
      <c r="E13" s="116">
        <v>125972</v>
      </c>
      <c r="F13" s="116">
        <v>112265</v>
      </c>
      <c r="G13" s="98">
        <v>0</v>
      </c>
      <c r="H13" s="115"/>
      <c r="I13" s="115"/>
      <c r="J13" s="115"/>
      <c r="K13" s="115"/>
      <c r="L13" s="115"/>
    </row>
    <row r="14" spans="1:12" ht="12.75">
      <c r="A14" s="94">
        <v>322</v>
      </c>
      <c r="B14" s="108" t="s">
        <v>30</v>
      </c>
      <c r="C14" s="98">
        <v>3784467</v>
      </c>
      <c r="D14" s="98">
        <v>1519</v>
      </c>
      <c r="E14" s="116">
        <v>1526349</v>
      </c>
      <c r="F14" s="116">
        <v>2256599</v>
      </c>
      <c r="G14" s="98">
        <v>0</v>
      </c>
      <c r="H14" s="98"/>
      <c r="I14" s="98"/>
      <c r="J14" s="98"/>
      <c r="K14" s="98"/>
      <c r="L14" s="98"/>
    </row>
    <row r="15" spans="1:12" ht="13.5" thickBot="1">
      <c r="A15" s="94">
        <v>323</v>
      </c>
      <c r="B15" s="108" t="s">
        <v>31</v>
      </c>
      <c r="C15" s="98">
        <v>1851801</v>
      </c>
      <c r="D15" s="98">
        <v>171871</v>
      </c>
      <c r="E15" s="98">
        <v>907030</v>
      </c>
      <c r="F15" s="98">
        <v>772900</v>
      </c>
      <c r="G15" s="98">
        <v>0</v>
      </c>
      <c r="H15" s="98"/>
      <c r="I15" s="98"/>
      <c r="J15" s="98"/>
      <c r="K15" s="98"/>
      <c r="L15" s="98"/>
    </row>
    <row r="16" spans="1:12" ht="14.25" customHeight="1" thickBot="1">
      <c r="A16" s="94">
        <v>324</v>
      </c>
      <c r="B16" s="117" t="s">
        <v>77</v>
      </c>
      <c r="C16" s="98">
        <f t="shared" si="3"/>
        <v>21174</v>
      </c>
      <c r="D16" s="98">
        <v>0</v>
      </c>
      <c r="E16" s="98">
        <v>0</v>
      </c>
      <c r="F16" s="98">
        <v>0</v>
      </c>
      <c r="G16" s="98">
        <v>21174</v>
      </c>
      <c r="H16" s="98"/>
      <c r="I16" s="98"/>
      <c r="J16" s="98"/>
      <c r="K16" s="98"/>
      <c r="L16" s="98"/>
    </row>
    <row r="17" spans="1:12" ht="12.75">
      <c r="A17" s="94">
        <v>329</v>
      </c>
      <c r="B17" s="108" t="s">
        <v>32</v>
      </c>
      <c r="C17" s="98">
        <f t="shared" si="3"/>
        <v>268239</v>
      </c>
      <c r="D17" s="98">
        <v>0</v>
      </c>
      <c r="E17" s="98">
        <v>196239</v>
      </c>
      <c r="F17" s="98">
        <v>72000</v>
      </c>
      <c r="G17" s="98">
        <v>0</v>
      </c>
      <c r="H17" s="98"/>
      <c r="I17" s="98"/>
      <c r="J17" s="98"/>
      <c r="K17" s="98"/>
      <c r="L17" s="98"/>
    </row>
    <row r="18" spans="1:12" s="5" customFormat="1" ht="12.75">
      <c r="A18" s="88">
        <v>34</v>
      </c>
      <c r="B18" s="109" t="s">
        <v>33</v>
      </c>
      <c r="C18" s="97">
        <f>C19</f>
        <v>10000</v>
      </c>
      <c r="D18" s="97">
        <f aca="true" t="shared" si="4" ref="D18:J18">D19</f>
        <v>0</v>
      </c>
      <c r="E18" s="97">
        <f t="shared" si="4"/>
        <v>9950</v>
      </c>
      <c r="F18" s="97">
        <f t="shared" si="4"/>
        <v>50</v>
      </c>
      <c r="G18" s="97">
        <f t="shared" si="4"/>
        <v>0</v>
      </c>
      <c r="H18" s="97">
        <f t="shared" si="4"/>
        <v>0</v>
      </c>
      <c r="I18" s="97">
        <f t="shared" si="4"/>
        <v>0</v>
      </c>
      <c r="J18" s="97">
        <f t="shared" si="4"/>
        <v>0</v>
      </c>
      <c r="K18" s="97">
        <v>10000</v>
      </c>
      <c r="L18" s="97">
        <v>10000</v>
      </c>
    </row>
    <row r="19" spans="1:12" ht="12.75">
      <c r="A19" s="94">
        <v>343</v>
      </c>
      <c r="B19" s="108" t="s">
        <v>34</v>
      </c>
      <c r="C19" s="98">
        <f t="shared" si="3"/>
        <v>10000</v>
      </c>
      <c r="D19" s="97">
        <f>D20</f>
        <v>0</v>
      </c>
      <c r="E19" s="98">
        <v>9950</v>
      </c>
      <c r="F19" s="97">
        <v>50</v>
      </c>
      <c r="G19" s="97"/>
      <c r="H19" s="97"/>
      <c r="I19" s="97"/>
      <c r="J19" s="97"/>
      <c r="K19" s="97"/>
      <c r="L19" s="97"/>
    </row>
    <row r="20" spans="1:12" ht="12.75">
      <c r="A20" s="88">
        <v>38</v>
      </c>
      <c r="B20" s="109" t="s">
        <v>65</v>
      </c>
      <c r="C20" s="98">
        <f>C21+C22</f>
        <v>450000</v>
      </c>
      <c r="D20" s="98">
        <f aca="true" t="shared" si="5" ref="D20:J20">D21+D22</f>
        <v>0</v>
      </c>
      <c r="E20" s="98">
        <f t="shared" si="5"/>
        <v>0</v>
      </c>
      <c r="F20" s="98">
        <f t="shared" si="5"/>
        <v>450000</v>
      </c>
      <c r="G20" s="98">
        <f t="shared" si="5"/>
        <v>0</v>
      </c>
      <c r="H20" s="98">
        <f t="shared" si="5"/>
        <v>0</v>
      </c>
      <c r="I20" s="98">
        <f t="shared" si="5"/>
        <v>0</v>
      </c>
      <c r="J20" s="98">
        <f t="shared" si="5"/>
        <v>0</v>
      </c>
      <c r="K20" s="97">
        <v>20000</v>
      </c>
      <c r="L20" s="97">
        <v>20000</v>
      </c>
    </row>
    <row r="21" spans="1:12" ht="12.75">
      <c r="A21" s="94">
        <v>381</v>
      </c>
      <c r="B21" s="108" t="s">
        <v>63</v>
      </c>
      <c r="C21" s="98">
        <f t="shared" si="3"/>
        <v>0</v>
      </c>
      <c r="D21" s="97"/>
      <c r="E21" s="97"/>
      <c r="F21" s="97"/>
      <c r="G21" s="98">
        <v>0</v>
      </c>
      <c r="H21" s="97"/>
      <c r="I21" s="97"/>
      <c r="J21" s="97"/>
      <c r="K21" s="97"/>
      <c r="L21" s="97"/>
    </row>
    <row r="22" spans="1:12" ht="12.75">
      <c r="A22" s="94">
        <v>383</v>
      </c>
      <c r="B22" s="108" t="s">
        <v>64</v>
      </c>
      <c r="C22" s="98">
        <f t="shared" si="3"/>
        <v>450000</v>
      </c>
      <c r="D22" s="98"/>
      <c r="E22" s="98"/>
      <c r="F22" s="98">
        <v>450000</v>
      </c>
      <c r="G22" s="98"/>
      <c r="H22" s="98"/>
      <c r="I22" s="98"/>
      <c r="J22" s="98"/>
      <c r="K22" s="98"/>
      <c r="L22" s="98"/>
    </row>
    <row r="23" spans="1:12" s="5" customFormat="1" ht="25.5">
      <c r="A23" s="88">
        <v>4</v>
      </c>
      <c r="B23" s="109" t="s">
        <v>36</v>
      </c>
      <c r="C23" s="97">
        <f>C24+C26</f>
        <v>1355751</v>
      </c>
      <c r="D23" s="97">
        <f aca="true" t="shared" si="6" ref="D23:L23">D24+D26</f>
        <v>45000</v>
      </c>
      <c r="E23" s="97">
        <f t="shared" si="6"/>
        <v>1014726</v>
      </c>
      <c r="F23" s="97">
        <f t="shared" si="6"/>
        <v>265525</v>
      </c>
      <c r="G23" s="97">
        <f t="shared" si="6"/>
        <v>0</v>
      </c>
      <c r="H23" s="97">
        <f t="shared" si="6"/>
        <v>0</v>
      </c>
      <c r="I23" s="97">
        <f t="shared" si="6"/>
        <v>30500</v>
      </c>
      <c r="J23" s="98">
        <f t="shared" si="6"/>
        <v>0</v>
      </c>
      <c r="K23" s="97">
        <f t="shared" si="6"/>
        <v>3098051</v>
      </c>
      <c r="L23" s="97">
        <f t="shared" si="6"/>
        <v>915975</v>
      </c>
    </row>
    <row r="24" spans="1:12" s="5" customFormat="1" ht="25.5">
      <c r="A24" s="88">
        <v>41</v>
      </c>
      <c r="B24" s="109" t="s">
        <v>76</v>
      </c>
      <c r="C24" s="97">
        <f>C25</f>
        <v>11750</v>
      </c>
      <c r="D24" s="97">
        <f aca="true" t="shared" si="7" ref="D24:J24">D25</f>
        <v>0</v>
      </c>
      <c r="E24" s="97">
        <f t="shared" si="7"/>
        <v>6750</v>
      </c>
      <c r="F24" s="97">
        <f t="shared" si="7"/>
        <v>5000</v>
      </c>
      <c r="G24" s="97">
        <f t="shared" si="7"/>
        <v>0</v>
      </c>
      <c r="H24" s="97">
        <f t="shared" si="7"/>
        <v>0</v>
      </c>
      <c r="I24" s="97">
        <f t="shared" si="7"/>
        <v>0</v>
      </c>
      <c r="J24" s="97">
        <f t="shared" si="7"/>
        <v>0</v>
      </c>
      <c r="K24" s="99">
        <v>11750</v>
      </c>
      <c r="L24" s="97">
        <v>11750</v>
      </c>
    </row>
    <row r="25" spans="1:12" s="5" customFormat="1" ht="12.75">
      <c r="A25" s="94">
        <v>412</v>
      </c>
      <c r="B25" s="3" t="s">
        <v>67</v>
      </c>
      <c r="C25" s="98">
        <f>SUM(D25:J25)</f>
        <v>11750</v>
      </c>
      <c r="D25" s="97"/>
      <c r="E25" s="97">
        <v>6750</v>
      </c>
      <c r="F25" s="97">
        <v>5000</v>
      </c>
      <c r="G25" s="97"/>
      <c r="H25" s="97"/>
      <c r="I25" s="97"/>
      <c r="J25" s="97"/>
      <c r="K25" s="99"/>
      <c r="L25" s="97"/>
    </row>
    <row r="26" spans="1:12" s="5" customFormat="1" ht="25.5">
      <c r="A26" s="88">
        <v>42</v>
      </c>
      <c r="B26" s="93" t="s">
        <v>37</v>
      </c>
      <c r="C26" s="98">
        <f>SUM(C27:C29)</f>
        <v>1344001</v>
      </c>
      <c r="D26" s="98">
        <f aca="true" t="shared" si="8" ref="D26:J26">SUM(D27:D29)</f>
        <v>45000</v>
      </c>
      <c r="E26" s="98">
        <f t="shared" si="8"/>
        <v>1007976</v>
      </c>
      <c r="F26" s="98">
        <f t="shared" si="8"/>
        <v>260525</v>
      </c>
      <c r="G26" s="98">
        <f t="shared" si="8"/>
        <v>0</v>
      </c>
      <c r="H26" s="98">
        <f t="shared" si="8"/>
        <v>0</v>
      </c>
      <c r="I26" s="98">
        <f t="shared" si="8"/>
        <v>30500</v>
      </c>
      <c r="J26" s="98">
        <f t="shared" si="8"/>
        <v>0</v>
      </c>
      <c r="K26" s="97">
        <v>3086301</v>
      </c>
      <c r="L26" s="97">
        <v>904225</v>
      </c>
    </row>
    <row r="27" spans="1:12" s="5" customFormat="1" ht="12.75">
      <c r="A27" s="94">
        <v>421</v>
      </c>
      <c r="B27" s="89" t="s">
        <v>68</v>
      </c>
      <c r="C27" s="98">
        <f>SUM(D27:J27)</f>
        <v>569576</v>
      </c>
      <c r="D27" s="97"/>
      <c r="E27" s="98">
        <v>569576</v>
      </c>
      <c r="F27" s="97"/>
      <c r="G27" s="97"/>
      <c r="H27" s="97"/>
      <c r="I27" s="97"/>
      <c r="J27" s="97">
        <f>SUM(J28:J30)</f>
        <v>0</v>
      </c>
      <c r="K27" s="100"/>
      <c r="L27" s="101"/>
    </row>
    <row r="28" spans="1:12" ht="12.75">
      <c r="A28" s="94">
        <v>422</v>
      </c>
      <c r="B28" s="89" t="s">
        <v>35</v>
      </c>
      <c r="C28" s="98">
        <f>SUM(D28:J28)</f>
        <v>698175</v>
      </c>
      <c r="D28" s="98">
        <v>45000</v>
      </c>
      <c r="E28" s="98">
        <v>418400</v>
      </c>
      <c r="F28" s="98">
        <v>204275</v>
      </c>
      <c r="G28" s="98"/>
      <c r="H28" s="98"/>
      <c r="I28" s="98">
        <v>30500</v>
      </c>
      <c r="J28" s="98"/>
      <c r="K28" s="102"/>
      <c r="L28" s="98"/>
    </row>
    <row r="29" spans="1:12" ht="12.75">
      <c r="A29" s="94">
        <v>426</v>
      </c>
      <c r="B29" s="89" t="s">
        <v>69</v>
      </c>
      <c r="C29" s="98">
        <f>SUM(D29:J29)</f>
        <v>76250</v>
      </c>
      <c r="D29" s="98"/>
      <c r="E29" s="98">
        <v>20000</v>
      </c>
      <c r="F29" s="98">
        <v>56250</v>
      </c>
      <c r="G29" s="98"/>
      <c r="H29" s="98"/>
      <c r="I29" s="98"/>
      <c r="J29" s="98"/>
      <c r="K29" s="102"/>
      <c r="L29" s="98"/>
    </row>
    <row r="30" spans="1:12" ht="12.75">
      <c r="A30" s="65"/>
      <c r="B30" s="108"/>
      <c r="C30" s="98"/>
      <c r="D30" s="98"/>
      <c r="E30" s="98"/>
      <c r="F30" s="98"/>
      <c r="G30" s="98"/>
      <c r="H30" s="98"/>
      <c r="I30" s="98"/>
      <c r="J30" s="98"/>
      <c r="K30" s="102"/>
      <c r="L30" s="98"/>
    </row>
    <row r="31" spans="1:12" ht="12.75">
      <c r="A31" s="118" t="s">
        <v>80</v>
      </c>
      <c r="B31" s="110" t="s">
        <v>81</v>
      </c>
      <c r="C31" s="43">
        <f>C7+C23</f>
        <v>17058084</v>
      </c>
      <c r="D31" s="43">
        <f aca="true" t="shared" si="9" ref="D31:L31">D7+D23</f>
        <v>218390</v>
      </c>
      <c r="E31" s="43">
        <f t="shared" si="9"/>
        <v>6766019</v>
      </c>
      <c r="F31" s="43">
        <f t="shared" si="9"/>
        <v>10022001</v>
      </c>
      <c r="G31" s="43">
        <f t="shared" si="9"/>
        <v>21174</v>
      </c>
      <c r="H31" s="43">
        <f t="shared" si="9"/>
        <v>0</v>
      </c>
      <c r="I31" s="43">
        <f t="shared" si="9"/>
        <v>30500</v>
      </c>
      <c r="J31" s="43">
        <f t="shared" si="9"/>
        <v>0</v>
      </c>
      <c r="K31" s="43">
        <f t="shared" si="9"/>
        <v>18370384</v>
      </c>
      <c r="L31" s="43">
        <f t="shared" si="9"/>
        <v>16188308</v>
      </c>
    </row>
    <row r="32" spans="1:12" ht="12.75">
      <c r="A32" s="64"/>
      <c r="B32" s="110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65"/>
      <c r="B33" s="110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65"/>
      <c r="B34" s="110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65"/>
      <c r="B35" s="110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5" customFormat="1" ht="45" customHeight="1">
      <c r="A36" s="59" t="s">
        <v>70</v>
      </c>
      <c r="B36" s="111" t="s">
        <v>42</v>
      </c>
      <c r="C36" s="112" t="s">
        <v>54</v>
      </c>
      <c r="D36" s="113" t="s">
        <v>11</v>
      </c>
      <c r="E36" s="113" t="s">
        <v>12</v>
      </c>
      <c r="F36" s="113" t="s">
        <v>13</v>
      </c>
      <c r="G36" s="113" t="s">
        <v>14</v>
      </c>
      <c r="H36" s="113" t="s">
        <v>22</v>
      </c>
      <c r="I36" s="113" t="s">
        <v>16</v>
      </c>
      <c r="J36" s="113" t="s">
        <v>17</v>
      </c>
      <c r="K36" s="114" t="s">
        <v>49</v>
      </c>
      <c r="L36" s="112" t="s">
        <v>55</v>
      </c>
    </row>
    <row r="37" spans="1:12" s="5" customFormat="1" ht="38.25" customHeight="1">
      <c r="A37" s="104" t="s">
        <v>71</v>
      </c>
      <c r="B37" s="202" t="s">
        <v>72</v>
      </c>
      <c r="C37" s="203"/>
      <c r="D37" s="203"/>
      <c r="E37" s="203"/>
      <c r="F37" s="203"/>
      <c r="G37" s="203"/>
      <c r="H37" s="203"/>
      <c r="I37" s="204"/>
      <c r="J37" s="92"/>
      <c r="K37" s="92"/>
      <c r="L37" s="92"/>
    </row>
    <row r="38" spans="1:12" s="5" customFormat="1" ht="12.75">
      <c r="A38" s="88">
        <v>3</v>
      </c>
      <c r="B38" s="109" t="s">
        <v>23</v>
      </c>
      <c r="C38" s="97">
        <f>C39+C43+C49+C51</f>
        <v>384351</v>
      </c>
      <c r="D38" s="97">
        <f aca="true" t="shared" si="10" ref="D38:L38">D39+D43+D49+D51</f>
        <v>0</v>
      </c>
      <c r="E38" s="97">
        <f t="shared" si="10"/>
        <v>0</v>
      </c>
      <c r="F38" s="97">
        <f t="shared" si="10"/>
        <v>0</v>
      </c>
      <c r="G38" s="97">
        <f t="shared" si="10"/>
        <v>384351</v>
      </c>
      <c r="H38" s="97">
        <f t="shared" si="10"/>
        <v>0</v>
      </c>
      <c r="I38" s="97">
        <f t="shared" si="10"/>
        <v>0</v>
      </c>
      <c r="J38" s="97">
        <f t="shared" si="10"/>
        <v>0</v>
      </c>
      <c r="K38" s="97">
        <f t="shared" si="10"/>
        <v>384351</v>
      </c>
      <c r="L38" s="97">
        <f t="shared" si="10"/>
        <v>384351</v>
      </c>
    </row>
    <row r="39" spans="1:12" ht="12.75">
      <c r="A39" s="88">
        <v>31</v>
      </c>
      <c r="B39" s="109" t="s">
        <v>24</v>
      </c>
      <c r="C39" s="97">
        <f>SUM(C40:C42)</f>
        <v>362845</v>
      </c>
      <c r="D39" s="97">
        <f aca="true" t="shared" si="11" ref="D39:J39">SUM(D40:D42)</f>
        <v>0</v>
      </c>
      <c r="E39" s="97">
        <f t="shared" si="11"/>
        <v>0</v>
      </c>
      <c r="F39" s="97">
        <f t="shared" si="11"/>
        <v>0</v>
      </c>
      <c r="G39" s="97">
        <f t="shared" si="11"/>
        <v>362845</v>
      </c>
      <c r="H39" s="97">
        <f t="shared" si="11"/>
        <v>0</v>
      </c>
      <c r="I39" s="97">
        <f t="shared" si="11"/>
        <v>0</v>
      </c>
      <c r="J39" s="97">
        <f t="shared" si="11"/>
        <v>0</v>
      </c>
      <c r="K39" s="99">
        <v>362845</v>
      </c>
      <c r="L39" s="97">
        <v>362845</v>
      </c>
    </row>
    <row r="40" spans="1:12" ht="12.75">
      <c r="A40" s="94">
        <v>311</v>
      </c>
      <c r="B40" s="108" t="s">
        <v>25</v>
      </c>
      <c r="C40" s="98">
        <f>SUM(D40:J40)</f>
        <v>309595</v>
      </c>
      <c r="D40" s="97">
        <f aca="true" t="shared" si="12" ref="D40:J40">SUM(D41:D43)</f>
        <v>0</v>
      </c>
      <c r="E40" s="97">
        <f t="shared" si="12"/>
        <v>0</v>
      </c>
      <c r="F40" s="97">
        <f t="shared" si="12"/>
        <v>0</v>
      </c>
      <c r="G40" s="98">
        <v>309595</v>
      </c>
      <c r="H40" s="97">
        <f t="shared" si="12"/>
        <v>0</v>
      </c>
      <c r="I40" s="97">
        <f t="shared" si="12"/>
        <v>0</v>
      </c>
      <c r="J40" s="97">
        <f t="shared" si="12"/>
        <v>0</v>
      </c>
      <c r="K40" s="105"/>
      <c r="L40" s="105">
        <v>0</v>
      </c>
    </row>
    <row r="41" spans="1:12" ht="12.75">
      <c r="A41" s="94">
        <v>312</v>
      </c>
      <c r="B41" s="108" t="s">
        <v>26</v>
      </c>
      <c r="C41" s="98">
        <f>SUM(D41:J41)</f>
        <v>0</v>
      </c>
      <c r="D41" s="98"/>
      <c r="E41" s="98">
        <v>0</v>
      </c>
      <c r="F41" s="98"/>
      <c r="G41" s="98"/>
      <c r="H41" s="98"/>
      <c r="I41" s="98"/>
      <c r="J41" s="98"/>
      <c r="K41" s="102"/>
      <c r="L41" s="98"/>
    </row>
    <row r="42" spans="1:12" ht="12.75">
      <c r="A42" s="94">
        <v>313</v>
      </c>
      <c r="B42" s="108" t="s">
        <v>27</v>
      </c>
      <c r="C42" s="98">
        <f>SUM(D42:J42)</f>
        <v>53250</v>
      </c>
      <c r="D42" s="98"/>
      <c r="E42" s="98">
        <v>0</v>
      </c>
      <c r="F42" s="98"/>
      <c r="G42" s="98">
        <v>53250</v>
      </c>
      <c r="H42" s="98"/>
      <c r="I42" s="98"/>
      <c r="J42" s="98"/>
      <c r="K42" s="102"/>
      <c r="L42" s="98"/>
    </row>
    <row r="43" spans="1:12" s="5" customFormat="1" ht="12.75" customHeight="1">
      <c r="A43" s="88">
        <v>32</v>
      </c>
      <c r="B43" s="109" t="s">
        <v>28</v>
      </c>
      <c r="C43" s="97">
        <f>SUM(C44:C48)</f>
        <v>19214</v>
      </c>
      <c r="D43" s="97">
        <f aca="true" t="shared" si="13" ref="D43:J43">SUM(D44:D48)</f>
        <v>0</v>
      </c>
      <c r="E43" s="97">
        <f t="shared" si="13"/>
        <v>0</v>
      </c>
      <c r="F43" s="97">
        <f t="shared" si="13"/>
        <v>0</v>
      </c>
      <c r="G43" s="97">
        <f t="shared" si="13"/>
        <v>19214</v>
      </c>
      <c r="H43" s="97">
        <f t="shared" si="13"/>
        <v>0</v>
      </c>
      <c r="I43" s="97">
        <f t="shared" si="13"/>
        <v>0</v>
      </c>
      <c r="J43" s="97">
        <f t="shared" si="13"/>
        <v>0</v>
      </c>
      <c r="K43" s="102">
        <v>19214</v>
      </c>
      <c r="L43" s="98">
        <v>19214</v>
      </c>
    </row>
    <row r="44" spans="1:12" s="5" customFormat="1" ht="12.75">
      <c r="A44" s="94">
        <v>321</v>
      </c>
      <c r="B44" s="108" t="s">
        <v>29</v>
      </c>
      <c r="C44" s="98">
        <f aca="true" t="shared" si="14" ref="C44:C53">SUM(D44:J44)</f>
        <v>2710</v>
      </c>
      <c r="D44" s="97"/>
      <c r="E44" s="97"/>
      <c r="F44" s="97"/>
      <c r="G44" s="98">
        <v>2710</v>
      </c>
      <c r="H44" s="97"/>
      <c r="I44" s="97"/>
      <c r="J44" s="97"/>
      <c r="K44" s="106"/>
      <c r="L44" s="106"/>
    </row>
    <row r="45" spans="1:12" s="5" customFormat="1" ht="12.75">
      <c r="A45" s="94">
        <v>322</v>
      </c>
      <c r="B45" s="108" t="s">
        <v>30</v>
      </c>
      <c r="C45" s="98">
        <f t="shared" si="14"/>
        <v>1485</v>
      </c>
      <c r="D45" s="98"/>
      <c r="E45" s="98"/>
      <c r="F45" s="98"/>
      <c r="G45" s="98">
        <v>1485</v>
      </c>
      <c r="H45" s="98"/>
      <c r="I45" s="98"/>
      <c r="J45" s="98"/>
      <c r="K45" s="102"/>
      <c r="L45" s="98"/>
    </row>
    <row r="46" spans="1:12" ht="12.75">
      <c r="A46" s="94">
        <v>323</v>
      </c>
      <c r="B46" s="108" t="s">
        <v>31</v>
      </c>
      <c r="C46" s="98">
        <f t="shared" si="14"/>
        <v>13894</v>
      </c>
      <c r="D46" s="98"/>
      <c r="E46" s="98"/>
      <c r="F46" s="98"/>
      <c r="G46" s="98">
        <v>13894</v>
      </c>
      <c r="H46" s="98"/>
      <c r="I46" s="98"/>
      <c r="J46" s="98"/>
      <c r="K46" s="102"/>
      <c r="L46" s="98"/>
    </row>
    <row r="47" spans="1:12" ht="12.75" customHeight="1">
      <c r="A47" s="94">
        <v>324</v>
      </c>
      <c r="B47" s="108" t="s">
        <v>73</v>
      </c>
      <c r="C47" s="98">
        <f t="shared" si="14"/>
        <v>0</v>
      </c>
      <c r="D47" s="98"/>
      <c r="E47" s="98">
        <v>0</v>
      </c>
      <c r="F47" s="98"/>
      <c r="G47" s="98"/>
      <c r="H47" s="98"/>
      <c r="I47" s="98">
        <v>0</v>
      </c>
      <c r="J47" s="98"/>
      <c r="K47" s="102"/>
      <c r="L47" s="98"/>
    </row>
    <row r="48" spans="1:12" ht="12.75">
      <c r="A48" s="94">
        <v>329</v>
      </c>
      <c r="B48" s="108" t="s">
        <v>32</v>
      </c>
      <c r="C48" s="98">
        <f t="shared" si="14"/>
        <v>1125</v>
      </c>
      <c r="D48" s="98"/>
      <c r="E48" s="98"/>
      <c r="F48" s="98"/>
      <c r="G48" s="98">
        <v>1125</v>
      </c>
      <c r="H48" s="98"/>
      <c r="I48" s="98"/>
      <c r="J48" s="98"/>
      <c r="K48" s="102"/>
      <c r="L48" s="98"/>
    </row>
    <row r="49" spans="1:12" s="5" customFormat="1" ht="12.75">
      <c r="A49" s="88">
        <v>34</v>
      </c>
      <c r="B49" s="109" t="s">
        <v>33</v>
      </c>
      <c r="C49" s="97">
        <f>C50</f>
        <v>0</v>
      </c>
      <c r="D49" s="97">
        <f aca="true" t="shared" si="15" ref="D49:J49">D50</f>
        <v>0</v>
      </c>
      <c r="E49" s="97">
        <f t="shared" si="15"/>
        <v>0</v>
      </c>
      <c r="F49" s="97">
        <f t="shared" si="15"/>
        <v>0</v>
      </c>
      <c r="G49" s="97">
        <f t="shared" si="15"/>
        <v>0</v>
      </c>
      <c r="H49" s="97">
        <f t="shared" si="15"/>
        <v>0</v>
      </c>
      <c r="I49" s="97">
        <f t="shared" si="15"/>
        <v>0</v>
      </c>
      <c r="J49" s="97">
        <f t="shared" si="15"/>
        <v>0</v>
      </c>
      <c r="K49" s="102"/>
      <c r="L49" s="98"/>
    </row>
    <row r="50" spans="1:12" ht="12.75">
      <c r="A50" s="94">
        <v>343</v>
      </c>
      <c r="B50" s="108" t="s">
        <v>34</v>
      </c>
      <c r="C50" s="98">
        <f t="shared" si="14"/>
        <v>0</v>
      </c>
      <c r="D50" s="97"/>
      <c r="E50" s="97"/>
      <c r="F50" s="97"/>
      <c r="G50" s="97"/>
      <c r="H50" s="97"/>
      <c r="I50" s="97"/>
      <c r="J50" s="97"/>
      <c r="K50" s="99"/>
      <c r="L50" s="97"/>
    </row>
    <row r="51" spans="1:12" ht="12.75">
      <c r="A51" s="88">
        <v>38</v>
      </c>
      <c r="B51" s="109" t="s">
        <v>65</v>
      </c>
      <c r="C51" s="98">
        <f>C52+C53</f>
        <v>2292</v>
      </c>
      <c r="D51" s="98">
        <f aca="true" t="shared" si="16" ref="D51:J51">D52+D53</f>
        <v>0</v>
      </c>
      <c r="E51" s="98">
        <f t="shared" si="16"/>
        <v>0</v>
      </c>
      <c r="F51" s="98">
        <f t="shared" si="16"/>
        <v>0</v>
      </c>
      <c r="G51" s="98">
        <f t="shared" si="16"/>
        <v>2292</v>
      </c>
      <c r="H51" s="98">
        <f t="shared" si="16"/>
        <v>0</v>
      </c>
      <c r="I51" s="98">
        <f t="shared" si="16"/>
        <v>0</v>
      </c>
      <c r="J51" s="98">
        <f t="shared" si="16"/>
        <v>0</v>
      </c>
      <c r="K51" s="98">
        <v>2292</v>
      </c>
      <c r="L51" s="98">
        <v>2292</v>
      </c>
    </row>
    <row r="52" spans="1:12" ht="12.75">
      <c r="A52" s="94">
        <v>381</v>
      </c>
      <c r="B52" s="108" t="s">
        <v>63</v>
      </c>
      <c r="C52" s="98">
        <f t="shared" si="14"/>
        <v>2292</v>
      </c>
      <c r="D52" s="97"/>
      <c r="E52" s="97"/>
      <c r="F52" s="97"/>
      <c r="G52" s="98">
        <v>2292</v>
      </c>
      <c r="H52" s="97"/>
      <c r="I52" s="97"/>
      <c r="J52" s="97"/>
      <c r="K52" s="102"/>
      <c r="L52" s="98"/>
    </row>
    <row r="53" spans="1:12" ht="12.75">
      <c r="A53" s="94">
        <v>383</v>
      </c>
      <c r="B53" s="108" t="s">
        <v>64</v>
      </c>
      <c r="C53" s="98">
        <f t="shared" si="14"/>
        <v>0</v>
      </c>
      <c r="D53" s="98"/>
      <c r="E53" s="98"/>
      <c r="F53" s="98"/>
      <c r="G53" s="98"/>
      <c r="H53" s="98"/>
      <c r="I53" s="98"/>
      <c r="J53" s="98"/>
      <c r="K53" s="102"/>
      <c r="L53" s="98"/>
    </row>
    <row r="54" spans="1:12" s="5" customFormat="1" ht="25.5">
      <c r="A54" s="88">
        <v>4</v>
      </c>
      <c r="B54" s="109" t="s">
        <v>36</v>
      </c>
      <c r="C54" s="98">
        <f>C55+C57</f>
        <v>9450</v>
      </c>
      <c r="D54" s="98">
        <f aca="true" t="shared" si="17" ref="D54:L54">D55+D57</f>
        <v>0</v>
      </c>
      <c r="E54" s="98">
        <f t="shared" si="17"/>
        <v>0</v>
      </c>
      <c r="F54" s="98">
        <f t="shared" si="17"/>
        <v>0</v>
      </c>
      <c r="G54" s="98">
        <f t="shared" si="17"/>
        <v>9450</v>
      </c>
      <c r="H54" s="98">
        <f t="shared" si="17"/>
        <v>0</v>
      </c>
      <c r="I54" s="98">
        <f t="shared" si="17"/>
        <v>0</v>
      </c>
      <c r="J54" s="98">
        <f t="shared" si="17"/>
        <v>0</v>
      </c>
      <c r="K54" s="98">
        <f t="shared" si="17"/>
        <v>9450</v>
      </c>
      <c r="L54" s="98">
        <f t="shared" si="17"/>
        <v>9450</v>
      </c>
    </row>
    <row r="55" spans="1:12" ht="25.5">
      <c r="A55" s="88">
        <v>41</v>
      </c>
      <c r="B55" s="109" t="s">
        <v>66</v>
      </c>
      <c r="C55" s="97">
        <f>C56</f>
        <v>0</v>
      </c>
      <c r="D55" s="97">
        <f aca="true" t="shared" si="18" ref="D55:L55">D56</f>
        <v>0</v>
      </c>
      <c r="E55" s="97">
        <f t="shared" si="18"/>
        <v>0</v>
      </c>
      <c r="F55" s="97">
        <f t="shared" si="18"/>
        <v>0</v>
      </c>
      <c r="G55" s="97">
        <f t="shared" si="18"/>
        <v>0</v>
      </c>
      <c r="H55" s="97">
        <f t="shared" si="18"/>
        <v>0</v>
      </c>
      <c r="I55" s="97">
        <f t="shared" si="18"/>
        <v>0</v>
      </c>
      <c r="J55" s="97">
        <f t="shared" si="18"/>
        <v>0</v>
      </c>
      <c r="K55" s="97">
        <f t="shared" si="18"/>
        <v>0</v>
      </c>
      <c r="L55" s="97">
        <f t="shared" si="18"/>
        <v>0</v>
      </c>
    </row>
    <row r="56" spans="1:12" ht="12.75">
      <c r="A56" s="94">
        <v>412</v>
      </c>
      <c r="B56" s="108" t="s">
        <v>67</v>
      </c>
      <c r="C56" s="98"/>
      <c r="D56" s="97"/>
      <c r="E56" s="97"/>
      <c r="F56" s="97"/>
      <c r="G56" s="97"/>
      <c r="H56" s="97"/>
      <c r="I56" s="97"/>
      <c r="J56" s="97"/>
      <c r="K56" s="99"/>
      <c r="L56" s="97"/>
    </row>
    <row r="57" spans="1:12" s="5" customFormat="1" ht="12.75" customHeight="1">
      <c r="A57" s="88">
        <v>42</v>
      </c>
      <c r="B57" s="109" t="s">
        <v>37</v>
      </c>
      <c r="C57" s="98">
        <f>SUM(C58:C60)</f>
        <v>9450</v>
      </c>
      <c r="D57" s="98">
        <f aca="true" t="shared" si="19" ref="D57:J57">SUM(D58:D60)</f>
        <v>0</v>
      </c>
      <c r="E57" s="98">
        <f t="shared" si="19"/>
        <v>0</v>
      </c>
      <c r="F57" s="98">
        <f t="shared" si="19"/>
        <v>0</v>
      </c>
      <c r="G57" s="98">
        <f t="shared" si="19"/>
        <v>9450</v>
      </c>
      <c r="H57" s="98">
        <f t="shared" si="19"/>
        <v>0</v>
      </c>
      <c r="I57" s="98">
        <f t="shared" si="19"/>
        <v>0</v>
      </c>
      <c r="J57" s="98">
        <f t="shared" si="19"/>
        <v>0</v>
      </c>
      <c r="K57" s="98">
        <v>9450</v>
      </c>
      <c r="L57" s="98">
        <v>9450</v>
      </c>
    </row>
    <row r="58" spans="1:12" s="5" customFormat="1" ht="12.75">
      <c r="A58" s="94">
        <v>421</v>
      </c>
      <c r="B58" s="108" t="s">
        <v>68</v>
      </c>
      <c r="C58" s="98">
        <f>SUM(D58:J58)</f>
        <v>0</v>
      </c>
      <c r="D58" s="97"/>
      <c r="E58" s="97"/>
      <c r="F58" s="97"/>
      <c r="G58" s="97"/>
      <c r="H58" s="97"/>
      <c r="I58" s="97"/>
      <c r="J58" s="97"/>
      <c r="K58" s="100"/>
      <c r="L58" s="101"/>
    </row>
    <row r="59" spans="1:12" s="5" customFormat="1" ht="12.75">
      <c r="A59" s="94">
        <v>422</v>
      </c>
      <c r="B59" s="108" t="s">
        <v>35</v>
      </c>
      <c r="C59" s="98">
        <f>SUM(D59:J59)</f>
        <v>0</v>
      </c>
      <c r="D59" s="98"/>
      <c r="E59" s="98">
        <v>0</v>
      </c>
      <c r="F59" s="98"/>
      <c r="G59" s="98"/>
      <c r="H59" s="98"/>
      <c r="I59" s="98"/>
      <c r="J59" s="98"/>
      <c r="K59" s="102"/>
      <c r="L59" s="98"/>
    </row>
    <row r="60" spans="1:12" ht="12.75">
      <c r="A60" s="94">
        <v>426</v>
      </c>
      <c r="B60" s="108" t="s">
        <v>69</v>
      </c>
      <c r="C60" s="98">
        <f>SUM(D60:J60)</f>
        <v>9450</v>
      </c>
      <c r="D60" s="98">
        <v>0</v>
      </c>
      <c r="E60" s="98">
        <v>0</v>
      </c>
      <c r="F60" s="98"/>
      <c r="G60" s="98">
        <v>9450</v>
      </c>
      <c r="H60" s="98"/>
      <c r="I60" s="98"/>
      <c r="J60" s="98"/>
      <c r="K60" s="102"/>
      <c r="L60" s="98"/>
    </row>
    <row r="61" spans="1:12" ht="12.75">
      <c r="A61" s="65"/>
      <c r="B61" s="3"/>
      <c r="C61" s="98">
        <f>C54+C38</f>
        <v>393801</v>
      </c>
      <c r="D61" s="98">
        <f aca="true" t="shared" si="20" ref="D61:L61">D54+D38</f>
        <v>0</v>
      </c>
      <c r="E61" s="98">
        <f t="shared" si="20"/>
        <v>0</v>
      </c>
      <c r="F61" s="98">
        <f t="shared" si="20"/>
        <v>0</v>
      </c>
      <c r="G61" s="98">
        <f t="shared" si="20"/>
        <v>393801</v>
      </c>
      <c r="H61" s="98">
        <f t="shared" si="20"/>
        <v>0</v>
      </c>
      <c r="I61" s="98">
        <f t="shared" si="20"/>
        <v>0</v>
      </c>
      <c r="J61" s="98">
        <f t="shared" si="20"/>
        <v>0</v>
      </c>
      <c r="K61" s="98">
        <f t="shared" si="20"/>
        <v>393801</v>
      </c>
      <c r="L61" s="98">
        <f t="shared" si="20"/>
        <v>393801</v>
      </c>
    </row>
    <row r="62" spans="1:12" ht="12.75">
      <c r="A62" s="65"/>
      <c r="B62" s="110"/>
      <c r="C62" s="43"/>
      <c r="D62" s="43"/>
      <c r="E62" s="43"/>
      <c r="F62" s="43"/>
      <c r="G62" s="43"/>
      <c r="H62" s="43"/>
      <c r="I62" s="43"/>
      <c r="J62" s="43"/>
      <c r="K62" s="103"/>
      <c r="L62" s="43"/>
    </row>
    <row r="63" spans="1:12" ht="12.75">
      <c r="A63" s="65"/>
      <c r="B63" s="110"/>
      <c r="C63" s="43"/>
      <c r="D63" s="43"/>
      <c r="E63" s="43"/>
      <c r="F63" s="43"/>
      <c r="G63" s="43"/>
      <c r="H63" s="43"/>
      <c r="I63" s="43"/>
      <c r="J63" s="43"/>
      <c r="K63" s="103"/>
      <c r="L63" s="43"/>
    </row>
    <row r="64" spans="1:12" ht="12.75">
      <c r="A64" s="65"/>
      <c r="B64" s="110"/>
      <c r="C64" s="43"/>
      <c r="D64" s="43"/>
      <c r="E64" s="43"/>
      <c r="F64" s="43"/>
      <c r="G64" s="43"/>
      <c r="H64" s="43"/>
      <c r="I64" s="43"/>
      <c r="J64" s="43"/>
      <c r="K64" s="103"/>
      <c r="L64" s="43"/>
    </row>
    <row r="65" spans="1:12" ht="12.75">
      <c r="A65" s="65"/>
      <c r="B65" s="110"/>
      <c r="C65" s="43"/>
      <c r="D65" s="43"/>
      <c r="E65" s="43"/>
      <c r="F65" s="43"/>
      <c r="G65" s="43"/>
      <c r="H65" s="43"/>
      <c r="I65" s="43"/>
      <c r="J65" s="43"/>
      <c r="K65" s="103"/>
      <c r="L65" s="43"/>
    </row>
    <row r="66" spans="1:12" s="5" customFormat="1" ht="67.5">
      <c r="A66" s="59" t="s">
        <v>70</v>
      </c>
      <c r="B66" s="111" t="s">
        <v>42</v>
      </c>
      <c r="C66" s="112" t="s">
        <v>54</v>
      </c>
      <c r="D66" s="113" t="s">
        <v>11</v>
      </c>
      <c r="E66" s="113" t="s">
        <v>12</v>
      </c>
      <c r="F66" s="113" t="s">
        <v>13</v>
      </c>
      <c r="G66" s="113" t="s">
        <v>14</v>
      </c>
      <c r="H66" s="113" t="s">
        <v>22</v>
      </c>
      <c r="I66" s="113" t="s">
        <v>16</v>
      </c>
      <c r="J66" s="113" t="s">
        <v>17</v>
      </c>
      <c r="K66" s="114" t="s">
        <v>49</v>
      </c>
      <c r="L66" s="112" t="s">
        <v>55</v>
      </c>
    </row>
    <row r="67" spans="1:12" ht="29.25" customHeight="1">
      <c r="A67" s="107" t="s">
        <v>74</v>
      </c>
      <c r="B67" s="202" t="s">
        <v>75</v>
      </c>
      <c r="C67" s="203"/>
      <c r="D67" s="203"/>
      <c r="E67" s="204"/>
      <c r="F67" s="119"/>
      <c r="G67" s="90"/>
      <c r="H67" s="90"/>
      <c r="I67" s="90"/>
      <c r="J67" s="90"/>
      <c r="K67" s="90"/>
      <c r="L67" s="90"/>
    </row>
    <row r="68" spans="1:12" ht="12.75">
      <c r="A68" s="88">
        <v>3</v>
      </c>
      <c r="B68" s="109" t="s">
        <v>23</v>
      </c>
      <c r="C68" s="97">
        <f>C69+C73+C79+C81</f>
        <v>280000</v>
      </c>
      <c r="D68" s="97">
        <f aca="true" t="shared" si="21" ref="D68:J68">D69+D73+D79+D81</f>
        <v>0</v>
      </c>
      <c r="E68" s="97">
        <f t="shared" si="21"/>
        <v>0</v>
      </c>
      <c r="F68" s="97">
        <f t="shared" si="21"/>
        <v>0</v>
      </c>
      <c r="G68" s="97">
        <f t="shared" si="21"/>
        <v>280000</v>
      </c>
      <c r="H68" s="97">
        <f t="shared" si="21"/>
        <v>0</v>
      </c>
      <c r="I68" s="97">
        <f t="shared" si="21"/>
        <v>0</v>
      </c>
      <c r="J68" s="97">
        <f t="shared" si="21"/>
        <v>0</v>
      </c>
      <c r="K68" s="99">
        <f>K70+K73+K80+K82</f>
        <v>280000</v>
      </c>
      <c r="L68" s="97">
        <f>L70+L73+L80+L82</f>
        <v>280000</v>
      </c>
    </row>
    <row r="69" spans="1:10" ht="12.75">
      <c r="A69" s="88">
        <v>31</v>
      </c>
      <c r="B69" s="109" t="s">
        <v>24</v>
      </c>
      <c r="C69" s="97">
        <f>SUM(C70:C72)</f>
        <v>0</v>
      </c>
      <c r="D69" s="97">
        <f aca="true" t="shared" si="22" ref="D69:J69">SUM(D70:D72)</f>
        <v>0</v>
      </c>
      <c r="E69" s="97">
        <f t="shared" si="22"/>
        <v>0</v>
      </c>
      <c r="F69" s="97">
        <f t="shared" si="22"/>
        <v>0</v>
      </c>
      <c r="G69" s="97">
        <f t="shared" si="22"/>
        <v>0</v>
      </c>
      <c r="H69" s="97">
        <f t="shared" si="22"/>
        <v>0</v>
      </c>
      <c r="I69" s="97">
        <f t="shared" si="22"/>
        <v>0</v>
      </c>
      <c r="J69" s="97">
        <f t="shared" si="22"/>
        <v>0</v>
      </c>
    </row>
    <row r="70" spans="1:12" ht="12.75">
      <c r="A70" s="94">
        <v>311</v>
      </c>
      <c r="B70" s="108" t="s">
        <v>25</v>
      </c>
      <c r="C70" s="98">
        <f>SUM(D70:J70)</f>
        <v>0</v>
      </c>
      <c r="D70" s="97">
        <f aca="true" t="shared" si="23" ref="D70:J70">SUM(D71:D73)</f>
        <v>0</v>
      </c>
      <c r="E70" s="97">
        <f t="shared" si="23"/>
        <v>0</v>
      </c>
      <c r="F70" s="97">
        <f t="shared" si="23"/>
        <v>0</v>
      </c>
      <c r="G70" s="97"/>
      <c r="H70" s="97">
        <f t="shared" si="23"/>
        <v>0</v>
      </c>
      <c r="I70" s="97">
        <f t="shared" si="23"/>
        <v>0</v>
      </c>
      <c r="J70" s="97">
        <f t="shared" si="23"/>
        <v>0</v>
      </c>
      <c r="K70" s="105">
        <v>0</v>
      </c>
      <c r="L70" s="105">
        <v>0</v>
      </c>
    </row>
    <row r="71" spans="1:12" s="5" customFormat="1" ht="12.75">
      <c r="A71" s="94">
        <v>312</v>
      </c>
      <c r="B71" s="108" t="s">
        <v>26</v>
      </c>
      <c r="C71" s="98">
        <f>SUM(D71:J71)</f>
        <v>0</v>
      </c>
      <c r="D71" s="98"/>
      <c r="E71" s="98">
        <v>0</v>
      </c>
      <c r="F71" s="98"/>
      <c r="G71" s="98">
        <v>0</v>
      </c>
      <c r="H71" s="98"/>
      <c r="I71" s="98"/>
      <c r="J71" s="98"/>
      <c r="K71" s="102"/>
      <c r="L71" s="98"/>
    </row>
    <row r="72" spans="1:12" ht="12.75">
      <c r="A72" s="94">
        <v>313</v>
      </c>
      <c r="B72" s="108" t="s">
        <v>27</v>
      </c>
      <c r="C72" s="98">
        <f>SUM(D72:J72)</f>
        <v>0</v>
      </c>
      <c r="D72" s="98"/>
      <c r="E72" s="98">
        <v>0</v>
      </c>
      <c r="F72" s="98"/>
      <c r="G72" s="98">
        <v>0</v>
      </c>
      <c r="H72" s="98"/>
      <c r="I72" s="98"/>
      <c r="J72" s="98"/>
      <c r="K72" s="102"/>
      <c r="L72" s="98"/>
    </row>
    <row r="73" spans="1:12" ht="12.75">
      <c r="A73" s="88">
        <v>32</v>
      </c>
      <c r="B73" s="109" t="s">
        <v>28</v>
      </c>
      <c r="C73" s="97">
        <f>SUM(C74:C78)</f>
        <v>280000</v>
      </c>
      <c r="D73" s="97">
        <f aca="true" t="shared" si="24" ref="D73:J73">SUM(D74:D78)</f>
        <v>0</v>
      </c>
      <c r="E73" s="97">
        <f t="shared" si="24"/>
        <v>0</v>
      </c>
      <c r="F73" s="97">
        <f t="shared" si="24"/>
        <v>0</v>
      </c>
      <c r="G73" s="97">
        <f t="shared" si="24"/>
        <v>280000</v>
      </c>
      <c r="H73" s="97">
        <f t="shared" si="24"/>
        <v>0</v>
      </c>
      <c r="I73" s="97">
        <f t="shared" si="24"/>
        <v>0</v>
      </c>
      <c r="J73" s="97">
        <f t="shared" si="24"/>
        <v>0</v>
      </c>
      <c r="K73" s="106">
        <v>280000</v>
      </c>
      <c r="L73" s="106">
        <v>280000</v>
      </c>
    </row>
    <row r="74" spans="1:10" s="5" customFormat="1" ht="12.75" customHeight="1">
      <c r="A74" s="94">
        <v>321</v>
      </c>
      <c r="B74" s="108" t="s">
        <v>29</v>
      </c>
      <c r="C74" s="98">
        <f aca="true" t="shared" si="25" ref="C74:C83">SUM(D74:J74)</f>
        <v>30300</v>
      </c>
      <c r="D74" s="97">
        <f aca="true" t="shared" si="26" ref="D74:J74">SUM(D75:D79)</f>
        <v>0</v>
      </c>
      <c r="E74" s="97">
        <f t="shared" si="26"/>
        <v>0</v>
      </c>
      <c r="F74" s="97">
        <f t="shared" si="26"/>
        <v>0</v>
      </c>
      <c r="G74" s="98">
        <v>30300</v>
      </c>
      <c r="H74" s="97">
        <f t="shared" si="26"/>
        <v>0</v>
      </c>
      <c r="I74" s="97">
        <f t="shared" si="26"/>
        <v>0</v>
      </c>
      <c r="J74" s="97">
        <f t="shared" si="26"/>
        <v>0</v>
      </c>
    </row>
    <row r="75" spans="1:12" s="5" customFormat="1" ht="12.75">
      <c r="A75" s="94">
        <v>322</v>
      </c>
      <c r="B75" s="108" t="s">
        <v>30</v>
      </c>
      <c r="C75" s="98">
        <f t="shared" si="25"/>
        <v>23500</v>
      </c>
      <c r="D75" s="98"/>
      <c r="E75" s="98"/>
      <c r="F75" s="98"/>
      <c r="G75" s="98">
        <v>23500</v>
      </c>
      <c r="H75" s="98"/>
      <c r="I75" s="98"/>
      <c r="J75" s="98"/>
      <c r="K75" s="102"/>
      <c r="L75" s="98"/>
    </row>
    <row r="76" spans="1:12" s="5" customFormat="1" ht="12.75">
      <c r="A76" s="94">
        <v>323</v>
      </c>
      <c r="B76" s="108" t="s">
        <v>31</v>
      </c>
      <c r="C76" s="98">
        <f t="shared" si="25"/>
        <v>226200</v>
      </c>
      <c r="D76" s="98"/>
      <c r="E76" s="98"/>
      <c r="F76" s="98"/>
      <c r="G76" s="41">
        <v>226200</v>
      </c>
      <c r="H76" s="98"/>
      <c r="I76" s="98"/>
      <c r="J76" s="98"/>
      <c r="K76" s="102"/>
      <c r="L76" s="98"/>
    </row>
    <row r="77" spans="1:12" ht="12" customHeight="1">
      <c r="A77" s="94">
        <v>324</v>
      </c>
      <c r="B77" s="108" t="s">
        <v>73</v>
      </c>
      <c r="C77" s="98">
        <f t="shared" si="25"/>
        <v>0</v>
      </c>
      <c r="D77" s="98"/>
      <c r="E77" s="98">
        <v>0</v>
      </c>
      <c r="F77" s="98"/>
      <c r="G77" s="98">
        <v>0</v>
      </c>
      <c r="H77" s="98"/>
      <c r="I77" s="98">
        <v>0</v>
      </c>
      <c r="J77" s="98"/>
      <c r="K77" s="102"/>
      <c r="L77" s="98"/>
    </row>
    <row r="78" spans="1:12" ht="12.75">
      <c r="A78" s="94">
        <v>329</v>
      </c>
      <c r="B78" s="108" t="s">
        <v>32</v>
      </c>
      <c r="C78" s="98">
        <f t="shared" si="25"/>
        <v>0</v>
      </c>
      <c r="D78" s="98"/>
      <c r="E78" s="98"/>
      <c r="F78" s="98"/>
      <c r="G78" s="98">
        <v>0</v>
      </c>
      <c r="H78" s="98"/>
      <c r="I78" s="98"/>
      <c r="J78" s="98"/>
      <c r="K78" s="102"/>
      <c r="L78" s="98"/>
    </row>
    <row r="79" spans="1:12" ht="12.75">
      <c r="A79" s="88">
        <v>34</v>
      </c>
      <c r="B79" s="109" t="s">
        <v>33</v>
      </c>
      <c r="C79" s="97">
        <f>C80</f>
        <v>0</v>
      </c>
      <c r="D79" s="98"/>
      <c r="E79" s="98"/>
      <c r="F79" s="98"/>
      <c r="G79" s="98">
        <v>0</v>
      </c>
      <c r="H79" s="98"/>
      <c r="I79" s="98"/>
      <c r="J79" s="98"/>
      <c r="K79" s="102"/>
      <c r="L79" s="98"/>
    </row>
    <row r="80" spans="1:12" s="5" customFormat="1" ht="12.75">
      <c r="A80" s="94">
        <v>343</v>
      </c>
      <c r="B80" s="108" t="s">
        <v>34</v>
      </c>
      <c r="C80" s="98">
        <f t="shared" si="25"/>
        <v>0</v>
      </c>
      <c r="D80" s="97">
        <f aca="true" t="shared" si="27" ref="D80:J80">D81</f>
        <v>0</v>
      </c>
      <c r="E80" s="97">
        <f t="shared" si="27"/>
        <v>0</v>
      </c>
      <c r="F80" s="97">
        <f t="shared" si="27"/>
        <v>0</v>
      </c>
      <c r="G80" s="97">
        <f t="shared" si="27"/>
        <v>0</v>
      </c>
      <c r="H80" s="97">
        <f t="shared" si="27"/>
        <v>0</v>
      </c>
      <c r="I80" s="97">
        <f t="shared" si="27"/>
        <v>0</v>
      </c>
      <c r="J80" s="97">
        <f t="shared" si="27"/>
        <v>0</v>
      </c>
      <c r="K80" s="99">
        <v>0</v>
      </c>
      <c r="L80" s="97">
        <v>0</v>
      </c>
    </row>
    <row r="81" spans="1:12" ht="12.75">
      <c r="A81" s="88">
        <v>38</v>
      </c>
      <c r="B81" s="109" t="s">
        <v>65</v>
      </c>
      <c r="C81" s="98">
        <f>C82+C83</f>
        <v>0</v>
      </c>
      <c r="D81" s="98"/>
      <c r="E81" s="98">
        <v>0</v>
      </c>
      <c r="F81" s="98"/>
      <c r="G81" s="98"/>
      <c r="H81" s="98"/>
      <c r="I81" s="98"/>
      <c r="J81" s="98"/>
      <c r="K81" s="102"/>
      <c r="L81" s="98"/>
    </row>
    <row r="82" spans="1:12" ht="12.75">
      <c r="A82" s="94">
        <v>381</v>
      </c>
      <c r="B82" s="108" t="s">
        <v>63</v>
      </c>
      <c r="C82" s="98">
        <f t="shared" si="25"/>
        <v>0</v>
      </c>
      <c r="D82" s="97">
        <f aca="true" t="shared" si="28" ref="D82:J82">SUM(D83:D84)</f>
        <v>0</v>
      </c>
      <c r="E82" s="97">
        <f t="shared" si="28"/>
        <v>0</v>
      </c>
      <c r="F82" s="97">
        <f t="shared" si="28"/>
        <v>0</v>
      </c>
      <c r="G82" s="97">
        <f t="shared" si="28"/>
        <v>0</v>
      </c>
      <c r="H82" s="97">
        <f t="shared" si="28"/>
        <v>0</v>
      </c>
      <c r="I82" s="97">
        <f t="shared" si="28"/>
        <v>0</v>
      </c>
      <c r="J82" s="97">
        <f t="shared" si="28"/>
        <v>0</v>
      </c>
      <c r="K82" s="102">
        <v>0</v>
      </c>
      <c r="L82" s="98">
        <v>0</v>
      </c>
    </row>
    <row r="83" spans="1:12" ht="12.75">
      <c r="A83" s="94">
        <v>383</v>
      </c>
      <c r="B83" s="108" t="s">
        <v>64</v>
      </c>
      <c r="C83" s="98">
        <f t="shared" si="25"/>
        <v>0</v>
      </c>
      <c r="D83" s="98"/>
      <c r="E83" s="98"/>
      <c r="F83" s="98"/>
      <c r="G83" s="98">
        <v>0</v>
      </c>
      <c r="H83" s="98"/>
      <c r="I83" s="98"/>
      <c r="J83" s="98"/>
      <c r="K83" s="102"/>
      <c r="L83" s="98"/>
    </row>
    <row r="84" spans="1:12" ht="25.5">
      <c r="A84" s="88">
        <v>4</v>
      </c>
      <c r="B84" s="109" t="s">
        <v>36</v>
      </c>
      <c r="C84" s="98">
        <f>C85+C87</f>
        <v>0</v>
      </c>
      <c r="D84" s="98"/>
      <c r="E84" s="98"/>
      <c r="F84" s="98">
        <v>0</v>
      </c>
      <c r="G84" s="98"/>
      <c r="H84" s="98"/>
      <c r="I84" s="98"/>
      <c r="J84" s="98"/>
      <c r="K84" s="102"/>
      <c r="L84" s="98"/>
    </row>
    <row r="85" spans="1:12" s="5" customFormat="1" ht="25.5">
      <c r="A85" s="88">
        <v>41</v>
      </c>
      <c r="B85" s="109" t="s">
        <v>66</v>
      </c>
      <c r="C85" s="97">
        <f>C86</f>
        <v>0</v>
      </c>
      <c r="D85" s="97">
        <f aca="true" t="shared" si="29" ref="D85:L85">D86+D88</f>
        <v>0</v>
      </c>
      <c r="E85" s="97">
        <f t="shared" si="29"/>
        <v>0</v>
      </c>
      <c r="F85" s="97">
        <f t="shared" si="29"/>
        <v>0</v>
      </c>
      <c r="G85" s="97">
        <f t="shared" si="29"/>
        <v>0</v>
      </c>
      <c r="H85" s="97">
        <f t="shared" si="29"/>
        <v>0</v>
      </c>
      <c r="I85" s="97">
        <f t="shared" si="29"/>
        <v>0</v>
      </c>
      <c r="J85" s="97">
        <f t="shared" si="29"/>
        <v>0</v>
      </c>
      <c r="K85" s="99">
        <f t="shared" si="29"/>
        <v>0</v>
      </c>
      <c r="L85" s="97">
        <f t="shared" si="29"/>
        <v>0</v>
      </c>
    </row>
    <row r="86" spans="1:12" ht="12.75">
      <c r="A86" s="94">
        <v>412</v>
      </c>
      <c r="B86" s="108" t="s">
        <v>67</v>
      </c>
      <c r="C86" s="98">
        <f>SUM(D86:J86)</f>
        <v>0</v>
      </c>
      <c r="D86" s="97">
        <f aca="true" t="shared" si="30" ref="D86:J86">D87</f>
        <v>0</v>
      </c>
      <c r="E86" s="97">
        <f t="shared" si="30"/>
        <v>0</v>
      </c>
      <c r="F86" s="97">
        <f t="shared" si="30"/>
        <v>0</v>
      </c>
      <c r="G86" s="97">
        <f t="shared" si="30"/>
        <v>0</v>
      </c>
      <c r="H86" s="97">
        <f t="shared" si="30"/>
        <v>0</v>
      </c>
      <c r="I86" s="97">
        <f t="shared" si="30"/>
        <v>0</v>
      </c>
      <c r="J86" s="97">
        <f t="shared" si="30"/>
        <v>0</v>
      </c>
      <c r="K86" s="99">
        <v>0</v>
      </c>
      <c r="L86" s="97">
        <v>0</v>
      </c>
    </row>
    <row r="87" spans="1:12" ht="25.5">
      <c r="A87" s="88">
        <v>42</v>
      </c>
      <c r="B87" s="109" t="s">
        <v>37</v>
      </c>
      <c r="C87" s="98">
        <f>SUM(D88:J90)</f>
        <v>0</v>
      </c>
      <c r="D87" s="97"/>
      <c r="E87" s="97">
        <v>0</v>
      </c>
      <c r="F87" s="97"/>
      <c r="G87" s="97"/>
      <c r="H87" s="97"/>
      <c r="I87" s="97"/>
      <c r="J87" s="97"/>
      <c r="K87" s="99"/>
      <c r="L87" s="97"/>
    </row>
    <row r="88" spans="1:12" s="5" customFormat="1" ht="12.75">
      <c r="A88" s="94">
        <v>421</v>
      </c>
      <c r="B88" s="108" t="s">
        <v>68</v>
      </c>
      <c r="C88" s="98">
        <f>SUM(D88:J88)</f>
        <v>0</v>
      </c>
      <c r="D88" s="97">
        <f aca="true" t="shared" si="31" ref="D88:J88">SUM(D89:D90)</f>
        <v>0</v>
      </c>
      <c r="E88" s="97">
        <f t="shared" si="31"/>
        <v>0</v>
      </c>
      <c r="F88" s="97">
        <f t="shared" si="31"/>
        <v>0</v>
      </c>
      <c r="G88" s="97">
        <f t="shared" si="31"/>
        <v>0</v>
      </c>
      <c r="H88" s="97">
        <f t="shared" si="31"/>
        <v>0</v>
      </c>
      <c r="I88" s="97">
        <f t="shared" si="31"/>
        <v>0</v>
      </c>
      <c r="J88" s="97">
        <f t="shared" si="31"/>
        <v>0</v>
      </c>
      <c r="K88" s="100">
        <v>0</v>
      </c>
      <c r="L88" s="101">
        <v>0</v>
      </c>
    </row>
    <row r="89" spans="1:12" s="5" customFormat="1" ht="12.75">
      <c r="A89" s="94">
        <v>422</v>
      </c>
      <c r="B89" s="108" t="s">
        <v>35</v>
      </c>
      <c r="C89" s="98">
        <f>SUM(D89:J89)</f>
        <v>0</v>
      </c>
      <c r="D89" s="98"/>
      <c r="E89" s="98">
        <v>0</v>
      </c>
      <c r="F89" s="98"/>
      <c r="G89" s="98"/>
      <c r="H89" s="98"/>
      <c r="I89" s="98"/>
      <c r="J89" s="98"/>
      <c r="K89" s="102"/>
      <c r="L89" s="98"/>
    </row>
    <row r="90" spans="1:12" s="5" customFormat="1" ht="12.75">
      <c r="A90" s="94">
        <v>426</v>
      </c>
      <c r="B90" s="108" t="s">
        <v>69</v>
      </c>
      <c r="C90" s="98">
        <f>SUM(D90:J90)</f>
        <v>0</v>
      </c>
      <c r="D90" s="98">
        <v>0</v>
      </c>
      <c r="E90" s="98">
        <v>0</v>
      </c>
      <c r="F90" s="98"/>
      <c r="G90" s="98">
        <v>0</v>
      </c>
      <c r="H90" s="98"/>
      <c r="I90" s="98"/>
      <c r="J90" s="98"/>
      <c r="K90" s="102"/>
      <c r="L90" s="98"/>
    </row>
    <row r="91" spans="1:12" ht="12.75">
      <c r="A91" s="64"/>
      <c r="B91" s="8"/>
      <c r="C91" s="98">
        <f>C84+C68</f>
        <v>280000</v>
      </c>
      <c r="D91" s="98">
        <f aca="true" t="shared" si="32" ref="D91:L91">D84+D68</f>
        <v>0</v>
      </c>
      <c r="E91" s="98">
        <f t="shared" si="32"/>
        <v>0</v>
      </c>
      <c r="F91" s="98">
        <f t="shared" si="32"/>
        <v>0</v>
      </c>
      <c r="G91" s="98">
        <f t="shared" si="32"/>
        <v>280000</v>
      </c>
      <c r="H91" s="98">
        <f t="shared" si="32"/>
        <v>0</v>
      </c>
      <c r="I91" s="98">
        <f t="shared" si="32"/>
        <v>0</v>
      </c>
      <c r="J91" s="98">
        <f t="shared" si="32"/>
        <v>0</v>
      </c>
      <c r="K91" s="98">
        <f t="shared" si="32"/>
        <v>280000</v>
      </c>
      <c r="L91" s="98">
        <f t="shared" si="32"/>
        <v>280000</v>
      </c>
    </row>
    <row r="92" spans="1:12" ht="12.75">
      <c r="A92" s="64"/>
      <c r="B92" s="67"/>
      <c r="C92" s="43"/>
      <c r="D92" s="3"/>
      <c r="E92" s="3"/>
      <c r="F92" s="3"/>
      <c r="G92" s="3"/>
      <c r="H92" s="3"/>
      <c r="I92" s="3"/>
      <c r="J92" s="3"/>
      <c r="K92" s="3"/>
      <c r="L92" s="3"/>
    </row>
    <row r="93" spans="1:2" s="5" customFormat="1" ht="12.75">
      <c r="A93" s="65"/>
      <c r="B93" s="8"/>
    </row>
    <row r="94" spans="1:12" ht="12.75">
      <c r="A94" s="64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64"/>
      <c r="B95" s="8"/>
      <c r="C95" s="41">
        <f>C91+C61+C31</f>
        <v>17731885</v>
      </c>
      <c r="D95" s="3"/>
      <c r="E95" s="3"/>
      <c r="F95" s="3"/>
      <c r="G95" s="3"/>
      <c r="H95" s="3"/>
      <c r="I95" s="3"/>
      <c r="J95" s="3"/>
      <c r="K95" s="41">
        <f>K91+K61+K31</f>
        <v>19044185</v>
      </c>
      <c r="L95" s="41">
        <f>L91+L61+L31</f>
        <v>16862109</v>
      </c>
    </row>
    <row r="96" spans="1:12" ht="12.75">
      <c r="A96" s="64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64"/>
      <c r="B97" s="6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2" s="5" customFormat="1" ht="12.75">
      <c r="A98" s="65"/>
      <c r="B98" s="8"/>
    </row>
    <row r="99" spans="1:12" ht="12.75">
      <c r="A99" s="64"/>
      <c r="B99" s="6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2" s="5" customFormat="1" ht="12.75">
      <c r="A100" s="65"/>
      <c r="B100" s="67"/>
    </row>
    <row r="101" spans="1:2" s="5" customFormat="1" ht="12.75">
      <c r="A101" s="65"/>
      <c r="B101" s="8"/>
    </row>
    <row r="102" spans="1:12" ht="12.75">
      <c r="A102" s="64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6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65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5" customFormat="1" ht="12.75" customHeight="1">
      <c r="A105" s="75"/>
      <c r="B105" s="67"/>
    </row>
    <row r="106" spans="1:2" s="5" customFormat="1" ht="12.75">
      <c r="A106" s="65"/>
      <c r="B106" s="67"/>
    </row>
    <row r="107" spans="1:2" s="5" customFormat="1" ht="12.75">
      <c r="A107" s="65"/>
      <c r="B107" s="67"/>
    </row>
    <row r="108" spans="1:12" ht="12.75">
      <c r="A108" s="64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64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4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2" s="5" customFormat="1" ht="12.75">
      <c r="A111" s="65"/>
      <c r="B111" s="67"/>
    </row>
    <row r="112" spans="1:12" ht="12.75">
      <c r="A112" s="64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64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64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64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2" s="5" customFormat="1" ht="12.75">
      <c r="A116" s="65"/>
      <c r="B116" s="67"/>
    </row>
    <row r="117" spans="1:12" ht="12.75">
      <c r="A117" s="64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" s="5" customFormat="1" ht="12.75">
      <c r="A118" s="65"/>
      <c r="B118" s="67"/>
    </row>
    <row r="119" spans="1:12" ht="12.75">
      <c r="A119" s="64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2" s="5" customFormat="1" ht="12.75">
      <c r="A120" s="65"/>
      <c r="B120" s="67"/>
    </row>
    <row r="121" spans="1:2" s="5" customFormat="1" ht="12.75">
      <c r="A121" s="65"/>
      <c r="B121" s="67"/>
    </row>
    <row r="122" spans="1:12" ht="12.75" customHeight="1">
      <c r="A122" s="64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4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5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2" s="5" customFormat="1" ht="12.75">
      <c r="A125" s="75"/>
      <c r="B125" s="67"/>
    </row>
    <row r="126" spans="1:2" s="5" customFormat="1" ht="12.75">
      <c r="A126" s="65"/>
      <c r="B126" s="67"/>
    </row>
    <row r="127" spans="1:2" s="5" customFormat="1" ht="12.75">
      <c r="A127" s="65"/>
      <c r="B127" s="67"/>
    </row>
    <row r="128" spans="1:12" ht="12.75">
      <c r="A128" s="64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4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4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2" s="5" customFormat="1" ht="12.75">
      <c r="A131" s="65"/>
      <c r="B131" s="67"/>
    </row>
    <row r="132" spans="1:12" ht="12.75">
      <c r="A132" s="64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4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4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4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2" s="5" customFormat="1" ht="12.75">
      <c r="A136" s="65"/>
      <c r="B136" s="67"/>
    </row>
    <row r="137" spans="1:12" ht="12.75">
      <c r="A137" s="64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2" s="5" customFormat="1" ht="12.75">
      <c r="A138" s="65"/>
      <c r="B138" s="67"/>
    </row>
    <row r="139" spans="1:2" s="5" customFormat="1" ht="12.75">
      <c r="A139" s="65"/>
      <c r="B139" s="67"/>
    </row>
    <row r="140" spans="1:12" ht="12.75">
      <c r="A140" s="64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2" s="5" customFormat="1" ht="12.75">
      <c r="A141" s="65"/>
      <c r="B141" s="67"/>
    </row>
    <row r="142" spans="1:12" ht="12.75">
      <c r="A142" s="64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4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5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5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5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5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5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5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5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5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5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5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5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5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5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5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5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5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5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5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5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5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5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5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5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5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5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5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5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5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5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5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5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5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5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5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5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5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5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5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5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5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5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5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5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5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5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5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5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5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5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5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5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5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5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5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5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5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5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5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5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5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5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5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5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5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5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5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5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5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5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5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5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5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5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5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5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5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5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5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5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5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5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5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5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5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5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5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5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5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5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5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5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5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5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5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5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5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5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5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5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5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5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5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5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5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5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5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5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5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5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5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5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5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5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5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5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5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5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5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5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5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5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5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5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5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5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5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5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5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5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5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5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5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5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5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5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5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5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5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5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5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5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5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5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5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5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5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5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5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5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5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5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5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5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5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5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5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5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5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5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5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5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5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5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5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5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5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5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5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5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5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5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5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5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5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5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5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5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5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5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5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5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5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5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5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5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5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5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5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5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5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5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5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5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5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5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5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5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5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5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5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5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5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5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5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5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5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5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5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5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5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5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5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5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5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5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5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5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5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5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5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5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5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5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5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5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5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5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5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5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5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5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5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5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5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5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5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5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5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5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5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5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5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5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5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5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5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5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5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5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5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5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5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5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5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5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5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5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5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5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5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5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5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5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5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5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5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5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5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5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5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5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5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5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5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5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65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65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65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65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65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65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65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65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65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65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65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65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</row>
  </sheetData>
  <sheetProtection/>
  <mergeCells count="5">
    <mergeCell ref="B5:E5"/>
    <mergeCell ref="A1:L1"/>
    <mergeCell ref="B6:E6"/>
    <mergeCell ref="B67:E67"/>
    <mergeCell ref="B37:I3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Vlatka</cp:lastModifiedBy>
  <cp:lastPrinted>2017-10-06T06:34:35Z</cp:lastPrinted>
  <dcterms:created xsi:type="dcterms:W3CDTF">2013-09-11T11:00:21Z</dcterms:created>
  <dcterms:modified xsi:type="dcterms:W3CDTF">2017-11-10T09:33:34Z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